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阿克陶县转移支付资金表情况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<sst xmlns="http://schemas.openxmlformats.org/spreadsheetml/2006/main" count="76" uniqueCount="76">
  <si>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2021年阿克陶县转移支付资金情况表</t>
  </si>
  <si>
    <t>项      目</t>
  </si>
  <si>
    <t>2020年阿克陶
决算数</t>
  </si>
  <si>
    <t>2021年阿克陶
决算数</t>
  </si>
  <si>
    <t>阿克陶县2021年较2020年增长%</t>
  </si>
  <si>
    <t>备注</t>
  </si>
  <si>
    <t>上级补助收入</t>
  </si>
  <si>
    <t>一般性转移支付小计</t>
  </si>
  <si>
    <t>所得税基数返还</t>
  </si>
  <si>
    <t xml:space="preserve">增值税和消费税税收返还 </t>
  </si>
  <si>
    <t>增值税“五五分享”税收返还收入</t>
  </si>
  <si>
    <t>其他返还性收入</t>
  </si>
  <si>
    <t>体制补助收入</t>
  </si>
  <si>
    <t>均衡性转移支付补助</t>
  </si>
  <si>
    <t>县级基本财力保障机制奖补资金</t>
  </si>
  <si>
    <t>结算补助收入</t>
  </si>
  <si>
    <t>基层公检法司转移支付收入</t>
  </si>
  <si>
    <t>城乡义务教育转移支付收入</t>
  </si>
  <si>
    <t>基本养老保险金转移支付收入</t>
  </si>
  <si>
    <t>城乡居民医疗保险转移支付收入</t>
  </si>
  <si>
    <t>农村综合改革转移支付收入</t>
  </si>
  <si>
    <t>产粮（油）大县奖励资金收入</t>
  </si>
  <si>
    <t>重点生态功能区转移支付收入</t>
  </si>
  <si>
    <t>固定数额补助收入</t>
  </si>
  <si>
    <t>民族地区转移支付收入</t>
  </si>
  <si>
    <t>边境地区转移支付收入</t>
  </si>
  <si>
    <t>贫困地区转移支付收入</t>
  </si>
  <si>
    <t>一般公共服务共同财政事权转移支付支出</t>
  </si>
  <si>
    <t>国防共同财政事权转移支付支出</t>
  </si>
  <si>
    <t xml:space="preserve">公共安全共同财政事权转移支付收入  </t>
  </si>
  <si>
    <t xml:space="preserve">教育共同财政事权转移支付收入  </t>
  </si>
  <si>
    <t>科学技术共同财政事权转移支付支出</t>
  </si>
  <si>
    <t>文化旅游体育与传媒共同财政事权转移支付支出</t>
  </si>
  <si>
    <t xml:space="preserve">社会保障和就业共同财政事权转移支付收入  </t>
  </si>
  <si>
    <t xml:space="preserve">卫生健康共同财政事权转移支付收入  </t>
  </si>
  <si>
    <t>节能环保共同财政事权转移支付支出</t>
  </si>
  <si>
    <t>城乡社区共同财政事权转移支付支出</t>
  </si>
  <si>
    <t>农林水共同财政事权转移支付支出</t>
  </si>
  <si>
    <t>交通运输共同财政事权转移支付支出</t>
  </si>
  <si>
    <t>资源勘探信息等共同财政事权转移支付支出</t>
  </si>
  <si>
    <t>商业服务业等共同财政事权转移支付支出</t>
  </si>
  <si>
    <t xml:space="preserve">住房保障共同财政事权转移支付收入  </t>
  </si>
  <si>
    <t>灾害防治及应急管理共同财政事权转移支付支出</t>
  </si>
  <si>
    <t>其他共同财政事权转移支付支出</t>
  </si>
  <si>
    <t>其他一般性转移支付</t>
  </si>
  <si>
    <t>专项转移支付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</si>
  <si>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</si>
  <si>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</si>
  <si>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</si>
  <si>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</si>
  <si>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</si>
  <si>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</si>
  <si>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</si>
  <si>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</si>
  <si>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</si>
  <si>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</si>
  <si>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</si>
  <si>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</si>
  <si>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</si>
  <si>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</si>
  <si>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</si>
  <si>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</si>
  <si>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</si>
  <si>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</si>
  <si>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</si>
  <si>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>灾害防治及应急管理支出</t>
  </si>
  <si>
    <t xml:space="preserve">    其他收入</t>
  </si>
  <si>
    <t xml:space="preserve">  基金补助收入</t>
  </si>
  <si>
    <t>旅游发展基金收入</t>
  </si>
  <si>
    <t>大中型水库移民后期扶持基金支出</t>
  </si>
  <si>
    <t>可再生能源电价附加收入安排的支出</t>
  </si>
  <si>
    <t>农业土地开发资金收入</t>
  </si>
  <si>
    <t>彩票发行销售机构业务费安排的支出</t>
  </si>
  <si>
    <t>彩票公益金安排的支出</t>
  </si>
  <si>
    <t xml:space="preserve">   国有资本经营收入</t>
  </si>
  <si>
    <t>解决历史遗留问题及改革成本支出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</si>
</sst>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b/>
      <sz val="16"/>
      <name val="黑体"/>
      <family val="3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21" fillId="0" borderId="5" applyNumberFormat="0" applyFill="0" applyAlignment="0" applyProtection="0"/>
    <xf numFmtId="0" fontId="9" fillId="9" borderId="0" applyNumberFormat="0" applyBorder="0" applyAlignment="0" applyProtection="0"/>
    <xf numFmtId="0" fontId="23" fillId="10" borderId="6" applyNumberFormat="0" applyAlignment="0" applyProtection="0"/>
    <xf numFmtId="0" fontId="25" fillId="10" borderId="1" applyNumberFormat="0" applyAlignment="0" applyProtection="0"/>
    <xf numFmtId="0" fontId="27" fillId="11" borderId="7" applyNumberFormat="0" applyAlignment="0" applyProtection="0"/>
    <xf numFmtId="0" fontId="10" fillId="3" borderId="0" applyNumberFormat="0" applyBorder="0" applyAlignment="0" applyProtection="0"/>
    <xf numFmtId="0" fontId="9" fillId="12" borderId="0" applyNumberFormat="0" applyBorder="0" applyAlignment="0" applyProtection="0"/>
    <xf numFmtId="0" fontId="12" fillId="0" borderId="8" applyNumberFormat="0" applyFill="0" applyAlignment="0" applyProtection="0"/>
    <xf numFmtId="0" fontId="28" fillId="0" borderId="9" applyNumberFormat="0" applyFill="0" applyAlignment="0" applyProtection="0"/>
    <xf numFmtId="0" fontId="26" fillId="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20" borderId="0" applyNumberFormat="0" applyBorder="0" applyAlignment="0" applyProtection="0"/>
    <xf numFmtId="0" fontId="1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/>
      <protection/>
    </xf>
    <xf numFmtId="43" fontId="1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Fill="1" applyBorder="1" applyAlignment="1">
      <alignment horizontal="right" vertical="center"/>
    </xf>
    <xf numFmtId="10" fontId="5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 horizontal="right" vertical="center"/>
    </xf>
    <xf numFmtId="1" fontId="6" fillId="0" borderId="11" xfId="0" applyNumberFormat="1" applyFont="1" applyFill="1" applyBorder="1" applyAlignment="1" applyProtection="1">
      <alignment horizontal="left" vertical="center"/>
      <protection locked="0"/>
    </xf>
    <xf numFmtId="176" fontId="6" fillId="0" borderId="11" xfId="0" applyNumberFormat="1" applyFont="1" applyFill="1" applyBorder="1" applyAlignment="1">
      <alignment horizontal="right" vertical="center"/>
    </xf>
    <xf numFmtId="10" fontId="6" fillId="0" borderId="11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/>
      <protection locked="0"/>
    </xf>
    <xf numFmtId="176" fontId="5" fillId="0" borderId="11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center" vertical="center"/>
    </xf>
    <xf numFmtId="177" fontId="1" fillId="0" borderId="11" xfId="22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样式 1" xfId="64"/>
    <cellStyle name="千位分隔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74"/>
  <sheetViews>
    <sheetView tabSelected="1" zoomScale="70" zoomScaleNormal="70" workbookViewId="0" topLeftCell="A1">
      <selection activeCell="H7" sqref="H7"/>
    </sheetView>
  </sheetViews>
  <sheetFormatPr defaultColWidth="9.00390625" defaultRowHeight="14.25"/>
  <cols>
    <col min="1" max="1" width="57.625" style="4" customWidth="1"/>
    <col min="2" max="4" width="18.75390625" style="4" customWidth="1"/>
    <col min="5" max="5" width="18.375" style="4" customWidth="1"/>
    <col min="6" max="7" width="9.00390625" style="4" customWidth="1"/>
    <col min="8" max="8" width="9.75390625" style="4" bestFit="1" customWidth="1"/>
    <col min="9" max="16384" width="9.00390625" style="4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ht="30.75" customHeight="1">
      <c r="A2" s="6"/>
      <c r="E2" s="7"/>
    </row>
    <row r="3" spans="1:5" ht="30.75" customHeight="1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</row>
    <row r="4" spans="1:5" s="1" customFormat="1" ht="48.75" customHeight="1">
      <c r="A4" s="8"/>
      <c r="B4" s="9"/>
      <c r="C4" s="9"/>
      <c r="D4" s="9"/>
      <c r="E4" s="9"/>
    </row>
    <row r="5" spans="1:8" s="2" customFormat="1" ht="34.5" customHeight="1">
      <c r="A5" s="10" t="s">
        <v>6</v>
      </c>
      <c r="B5" s="11">
        <f>B6+B44+B66+B73</f>
        <v>489981</v>
      </c>
      <c r="C5" s="11">
        <f>C6+C44+C66+C73</f>
        <v>465832</v>
      </c>
      <c r="D5" s="12">
        <f>(C5-B5)/B5</f>
        <v>-0.04928558454307412</v>
      </c>
      <c r="E5" s="13"/>
      <c r="H5" s="14"/>
    </row>
    <row r="6" spans="1:8" s="2" customFormat="1" ht="34.5" customHeight="1">
      <c r="A6" s="10" t="s">
        <v>7</v>
      </c>
      <c r="B6" s="15">
        <f>SUM(B7:B43)</f>
        <v>442638</v>
      </c>
      <c r="C6" s="15">
        <f>SUM(C7:C43)</f>
        <v>416521</v>
      </c>
      <c r="D6" s="12">
        <f aca="true" t="shared" si="0" ref="D6:D37">(C6-B6)/B6</f>
        <v>-0.0590030679697631</v>
      </c>
      <c r="E6" s="13"/>
      <c r="H6" s="14"/>
    </row>
    <row r="7" spans="1:8" s="3" customFormat="1" ht="34.5" customHeight="1">
      <c r="A7" s="16" t="s">
        <v>8</v>
      </c>
      <c r="B7" s="17">
        <v>119</v>
      </c>
      <c r="C7" s="17">
        <v>119</v>
      </c>
      <c r="D7" s="18">
        <f t="shared" si="0"/>
        <v>0</v>
      </c>
      <c r="E7" s="19"/>
      <c r="H7" s="14"/>
    </row>
    <row r="8" spans="1:8" s="3" customFormat="1" ht="34.5" customHeight="1">
      <c r="A8" s="16" t="s">
        <v>9</v>
      </c>
      <c r="B8" s="17">
        <v>1061</v>
      </c>
      <c r="C8" s="17">
        <v>1061</v>
      </c>
      <c r="D8" s="18">
        <f t="shared" si="0"/>
        <v>0</v>
      </c>
      <c r="E8" s="19"/>
      <c r="H8" s="14"/>
    </row>
    <row r="9" spans="1:8" s="3" customFormat="1" ht="34.5" customHeight="1">
      <c r="A9" s="16" t="s">
        <v>10</v>
      </c>
      <c r="B9" s="17">
        <v>1000</v>
      </c>
      <c r="C9" s="17">
        <v>2000</v>
      </c>
      <c r="D9" s="18">
        <f t="shared" si="0"/>
        <v>1</v>
      </c>
      <c r="E9" s="19"/>
      <c r="H9" s="14"/>
    </row>
    <row r="10" spans="1:8" s="3" customFormat="1" ht="34.5" customHeight="1">
      <c r="A10" s="16" t="s">
        <v>11</v>
      </c>
      <c r="B10" s="17">
        <v>0</v>
      </c>
      <c r="C10" s="17"/>
      <c r="D10" s="18">
        <v>0</v>
      </c>
      <c r="E10" s="19"/>
      <c r="H10" s="14"/>
    </row>
    <row r="11" spans="1:8" s="3" customFormat="1" ht="34.5" customHeight="1">
      <c r="A11" s="16" t="s">
        <v>12</v>
      </c>
      <c r="B11" s="17">
        <v>4032</v>
      </c>
      <c r="C11" s="17">
        <v>4194</v>
      </c>
      <c r="D11" s="18">
        <f t="shared" si="0"/>
        <v>0.04017857142857143</v>
      </c>
      <c r="E11" s="19"/>
      <c r="H11" s="14"/>
    </row>
    <row r="12" spans="1:8" s="3" customFormat="1" ht="34.5" customHeight="1">
      <c r="A12" s="20" t="s">
        <v>13</v>
      </c>
      <c r="B12" s="17">
        <v>52569</v>
      </c>
      <c r="C12" s="17">
        <v>44197</v>
      </c>
      <c r="D12" s="18">
        <f t="shared" si="0"/>
        <v>-0.15925735699746998</v>
      </c>
      <c r="E12" s="19"/>
      <c r="H12" s="14"/>
    </row>
    <row r="13" spans="1:8" s="3" customFormat="1" ht="34.5" customHeight="1">
      <c r="A13" s="20" t="s">
        <v>14</v>
      </c>
      <c r="B13" s="17">
        <v>40486</v>
      </c>
      <c r="C13" s="17">
        <v>34856</v>
      </c>
      <c r="D13" s="18">
        <f t="shared" si="0"/>
        <v>-0.139060415946253</v>
      </c>
      <c r="E13" s="19"/>
      <c r="H13" s="14"/>
    </row>
    <row r="14" spans="1:8" s="3" customFormat="1" ht="34.5" customHeight="1">
      <c r="A14" s="20" t="s">
        <v>15</v>
      </c>
      <c r="B14" s="17">
        <v>1250</v>
      </c>
      <c r="C14" s="17">
        <v>589</v>
      </c>
      <c r="D14" s="18">
        <f t="shared" si="0"/>
        <v>-0.5288</v>
      </c>
      <c r="E14" s="19"/>
      <c r="H14" s="14"/>
    </row>
    <row r="15" spans="1:8" s="3" customFormat="1" ht="34.5" customHeight="1">
      <c r="A15" s="20" t="s">
        <v>16</v>
      </c>
      <c r="B15" s="17"/>
      <c r="C15" s="17"/>
      <c r="D15" s="18"/>
      <c r="E15" s="19"/>
      <c r="H15" s="14"/>
    </row>
    <row r="16" spans="1:8" s="3" customFormat="1" ht="34.5" customHeight="1">
      <c r="A16" s="20" t="s">
        <v>17</v>
      </c>
      <c r="B16" s="17"/>
      <c r="C16" s="17"/>
      <c r="D16" s="18"/>
      <c r="E16" s="19"/>
      <c r="H16" s="14"/>
    </row>
    <row r="17" spans="1:8" s="3" customFormat="1" ht="34.5" customHeight="1">
      <c r="A17" s="20" t="s">
        <v>18</v>
      </c>
      <c r="B17" s="17"/>
      <c r="C17" s="17"/>
      <c r="D17" s="18"/>
      <c r="E17" s="19"/>
      <c r="H17" s="14"/>
    </row>
    <row r="18" spans="1:8" s="3" customFormat="1" ht="34.5" customHeight="1">
      <c r="A18" s="20" t="s">
        <v>19</v>
      </c>
      <c r="B18" s="17"/>
      <c r="C18" s="17"/>
      <c r="D18" s="18"/>
      <c r="E18" s="19"/>
      <c r="H18" s="14"/>
    </row>
    <row r="19" spans="1:8" s="3" customFormat="1" ht="34.5" customHeight="1">
      <c r="A19" s="20" t="s">
        <v>20</v>
      </c>
      <c r="B19" s="17"/>
      <c r="C19" s="17"/>
      <c r="D19" s="18"/>
      <c r="E19" s="19"/>
      <c r="H19" s="14"/>
    </row>
    <row r="20" spans="1:8" s="3" customFormat="1" ht="34.5" customHeight="1">
      <c r="A20" s="20" t="s">
        <v>21</v>
      </c>
      <c r="B20" s="17">
        <v>1840</v>
      </c>
      <c r="C20" s="17">
        <v>1617</v>
      </c>
      <c r="D20" s="18">
        <f t="shared" si="0"/>
        <v>-0.12119565217391304</v>
      </c>
      <c r="E20" s="19"/>
      <c r="H20" s="14"/>
    </row>
    <row r="21" spans="1:8" s="3" customFormat="1" ht="34.5" customHeight="1">
      <c r="A21" s="20" t="s">
        <v>22</v>
      </c>
      <c r="B21" s="17">
        <v>10268</v>
      </c>
      <c r="C21" s="17">
        <v>10966</v>
      </c>
      <c r="D21" s="18">
        <f t="shared" si="0"/>
        <v>0.06797818465134398</v>
      </c>
      <c r="E21" s="19"/>
      <c r="H21" s="14"/>
    </row>
    <row r="22" spans="1:8" s="3" customFormat="1" ht="34.5" customHeight="1">
      <c r="A22" s="20" t="s">
        <v>23</v>
      </c>
      <c r="B22" s="17">
        <v>70961</v>
      </c>
      <c r="C22" s="17">
        <v>77581</v>
      </c>
      <c r="D22" s="18">
        <f t="shared" si="0"/>
        <v>0.09329068079649384</v>
      </c>
      <c r="E22" s="19"/>
      <c r="H22" s="14"/>
    </row>
    <row r="23" spans="1:8" s="3" customFormat="1" ht="34.5" customHeight="1">
      <c r="A23" s="20" t="s">
        <v>24</v>
      </c>
      <c r="B23" s="17">
        <v>9320</v>
      </c>
      <c r="C23" s="17">
        <v>5200</v>
      </c>
      <c r="D23" s="18">
        <f t="shared" si="0"/>
        <v>-0.44206008583690987</v>
      </c>
      <c r="E23" s="19"/>
      <c r="H23" s="14"/>
    </row>
    <row r="24" spans="1:8" s="3" customFormat="1" ht="34.5" customHeight="1">
      <c r="A24" s="20" t="s">
        <v>25</v>
      </c>
      <c r="B24" s="17">
        <v>21489</v>
      </c>
      <c r="C24" s="17">
        <v>22194</v>
      </c>
      <c r="D24" s="18">
        <f t="shared" si="0"/>
        <v>0.032807482898227</v>
      </c>
      <c r="E24" s="19"/>
      <c r="H24" s="14"/>
    </row>
    <row r="25" spans="1:11" s="3" customFormat="1" ht="34.5" customHeight="1">
      <c r="A25" s="20" t="s">
        <v>26</v>
      </c>
      <c r="B25" s="17">
        <v>64196</v>
      </c>
      <c r="C25" s="17">
        <v>69074</v>
      </c>
      <c r="D25" s="18">
        <f t="shared" si="0"/>
        <v>0.0759860427440962</v>
      </c>
      <c r="E25" s="19"/>
      <c r="H25" s="14"/>
      <c r="K25" s="28"/>
    </row>
    <row r="26" spans="1:8" s="3" customFormat="1" ht="34.5" customHeight="1">
      <c r="A26" s="20" t="s">
        <v>27</v>
      </c>
      <c r="B26" s="17">
        <v>6941</v>
      </c>
      <c r="C26" s="17">
        <v>11118</v>
      </c>
      <c r="D26" s="18">
        <f t="shared" si="0"/>
        <v>0.6017864860971042</v>
      </c>
      <c r="E26" s="19"/>
      <c r="H26" s="14"/>
    </row>
    <row r="27" spans="1:8" s="3" customFormat="1" ht="34.5" customHeight="1">
      <c r="A27" s="20" t="s">
        <v>28</v>
      </c>
      <c r="B27" s="21">
        <v>188</v>
      </c>
      <c r="C27" s="22">
        <v>182</v>
      </c>
      <c r="D27" s="18">
        <f t="shared" si="0"/>
        <v>-0.031914893617021274</v>
      </c>
      <c r="E27" s="20"/>
      <c r="H27" s="14"/>
    </row>
    <row r="28" spans="1:8" s="3" customFormat="1" ht="34.5" customHeight="1">
      <c r="A28" s="20" t="s">
        <v>29</v>
      </c>
      <c r="B28" s="17">
        <v>3872</v>
      </c>
      <c r="C28" s="17">
        <v>3755</v>
      </c>
      <c r="D28" s="18">
        <f t="shared" si="0"/>
        <v>-0.03021694214876033</v>
      </c>
      <c r="E28" s="19"/>
      <c r="H28" s="14"/>
    </row>
    <row r="29" spans="1:8" s="3" customFormat="1" ht="34.5" customHeight="1">
      <c r="A29" s="20" t="s">
        <v>30</v>
      </c>
      <c r="B29" s="17">
        <v>34996</v>
      </c>
      <c r="C29" s="17">
        <v>34198</v>
      </c>
      <c r="D29" s="18">
        <f t="shared" si="0"/>
        <v>-0.02280260601211567</v>
      </c>
      <c r="E29" s="19"/>
      <c r="H29" s="14"/>
    </row>
    <row r="30" spans="1:8" s="3" customFormat="1" ht="34.5" customHeight="1">
      <c r="A30" s="20" t="s">
        <v>31</v>
      </c>
      <c r="B30" s="17">
        <v>0</v>
      </c>
      <c r="C30" s="17"/>
      <c r="D30" s="18"/>
      <c r="E30" s="19"/>
      <c r="H30" s="14"/>
    </row>
    <row r="31" spans="1:8" s="3" customFormat="1" ht="34.5" customHeight="1">
      <c r="A31" s="20" t="s">
        <v>32</v>
      </c>
      <c r="B31" s="17">
        <v>1754</v>
      </c>
      <c r="C31" s="17">
        <v>1190</v>
      </c>
      <c r="D31" s="18">
        <f t="shared" si="0"/>
        <v>-0.3215507411630559</v>
      </c>
      <c r="E31" s="19"/>
      <c r="H31" s="14"/>
    </row>
    <row r="32" spans="1:8" s="3" customFormat="1" ht="34.5" customHeight="1">
      <c r="A32" s="20" t="s">
        <v>33</v>
      </c>
      <c r="B32" s="17">
        <v>28963</v>
      </c>
      <c r="C32" s="17">
        <v>34195</v>
      </c>
      <c r="D32" s="18">
        <f t="shared" si="0"/>
        <v>0.1806442702758692</v>
      </c>
      <c r="E32" s="19"/>
      <c r="H32" s="14"/>
    </row>
    <row r="33" spans="1:8" s="3" customFormat="1" ht="34.5" customHeight="1">
      <c r="A33" s="20" t="s">
        <v>34</v>
      </c>
      <c r="B33" s="17">
        <v>8145</v>
      </c>
      <c r="C33" s="17">
        <v>16871</v>
      </c>
      <c r="D33" s="18">
        <f t="shared" si="0"/>
        <v>1.0713321055862493</v>
      </c>
      <c r="E33" s="19"/>
      <c r="H33" s="14"/>
    </row>
    <row r="34" spans="1:8" s="3" customFormat="1" ht="34.5" customHeight="1">
      <c r="A34" s="20" t="s">
        <v>35</v>
      </c>
      <c r="B34" s="17">
        <v>4553</v>
      </c>
      <c r="C34" s="17">
        <v>7809</v>
      </c>
      <c r="D34" s="18">
        <f t="shared" si="0"/>
        <v>0.7151328794201626</v>
      </c>
      <c r="E34" s="19"/>
      <c r="H34" s="14"/>
    </row>
    <row r="35" spans="1:8" s="3" customFormat="1" ht="34.5" customHeight="1">
      <c r="A35" s="20" t="s">
        <v>36</v>
      </c>
      <c r="B35" s="17"/>
      <c r="C35" s="17">
        <v>6000</v>
      </c>
      <c r="D35" s="18">
        <v>1</v>
      </c>
      <c r="E35" s="19"/>
      <c r="H35" s="14"/>
    </row>
    <row r="36" spans="1:8" s="3" customFormat="1" ht="34.5" customHeight="1">
      <c r="A36" s="20" t="s">
        <v>37</v>
      </c>
      <c r="B36" s="17">
        <v>22663</v>
      </c>
      <c r="C36" s="17">
        <v>18790</v>
      </c>
      <c r="D36" s="18">
        <f>(C36-B36)/B36</f>
        <v>-0.17089529188545205</v>
      </c>
      <c r="E36" s="19"/>
      <c r="H36" s="14"/>
    </row>
    <row r="37" spans="1:8" s="3" customFormat="1" ht="34.5" customHeight="1">
      <c r="A37" s="20" t="s">
        <v>38</v>
      </c>
      <c r="B37" s="17">
        <v>13734</v>
      </c>
      <c r="C37" s="17">
        <v>4919</v>
      </c>
      <c r="D37" s="18">
        <f>(C37-B37)/B37</f>
        <v>-0.6418377748652978</v>
      </c>
      <c r="E37" s="19"/>
      <c r="H37" s="14"/>
    </row>
    <row r="38" spans="1:8" s="3" customFormat="1" ht="34.5" customHeight="1">
      <c r="A38" s="20" t="s">
        <v>39</v>
      </c>
      <c r="B38" s="17">
        <v>1050</v>
      </c>
      <c r="C38" s="17">
        <v>30</v>
      </c>
      <c r="D38" s="18">
        <f>(C38-B38)/B38</f>
        <v>-0.9714285714285714</v>
      </c>
      <c r="E38" s="19"/>
      <c r="H38" s="14"/>
    </row>
    <row r="39" spans="1:8" s="3" customFormat="1" ht="34.5" customHeight="1">
      <c r="A39" s="20" t="s">
        <v>40</v>
      </c>
      <c r="B39" s="17">
        <v>924</v>
      </c>
      <c r="C39" s="17">
        <v>874</v>
      </c>
      <c r="D39" s="18">
        <f>(C39-B39)/B39</f>
        <v>-0.05411255411255411</v>
      </c>
      <c r="E39" s="19"/>
      <c r="H39" s="14"/>
    </row>
    <row r="40" spans="1:8" s="3" customFormat="1" ht="34.5" customHeight="1">
      <c r="A40" s="20" t="s">
        <v>41</v>
      </c>
      <c r="B40" s="17">
        <v>5182</v>
      </c>
      <c r="C40" s="17">
        <v>2127</v>
      </c>
      <c r="D40" s="18">
        <f>(C40-B40)/B40</f>
        <v>-0.5895407178695484</v>
      </c>
      <c r="E40" s="19"/>
      <c r="H40" s="14"/>
    </row>
    <row r="41" spans="1:8" s="3" customFormat="1" ht="34.5" customHeight="1">
      <c r="A41" s="20" t="s">
        <v>42</v>
      </c>
      <c r="B41" s="17">
        <v>731</v>
      </c>
      <c r="C41" s="17">
        <v>306</v>
      </c>
      <c r="D41" s="18">
        <f>(C41-B41)/B41</f>
        <v>-0.5813953488372093</v>
      </c>
      <c r="E41" s="19"/>
      <c r="H41" s="14"/>
    </row>
    <row r="42" spans="1:8" s="3" customFormat="1" ht="34.5" customHeight="1">
      <c r="A42" s="20" t="s">
        <v>43</v>
      </c>
      <c r="B42" s="17"/>
      <c r="C42" s="17">
        <v>246</v>
      </c>
      <c r="D42" s="18">
        <v>1</v>
      </c>
      <c r="E42" s="19"/>
      <c r="H42" s="14"/>
    </row>
    <row r="43" spans="1:8" s="3" customFormat="1" ht="34.5" customHeight="1">
      <c r="A43" s="20" t="s">
        <v>44</v>
      </c>
      <c r="B43" s="17">
        <v>30351</v>
      </c>
      <c r="C43" s="17">
        <v>263</v>
      </c>
      <c r="D43" s="18">
        <f aca="true" t="shared" si="1" ref="D43:D65">(C43-B43)/B43</f>
        <v>-0.991334717142763</v>
      </c>
      <c r="E43" s="19"/>
      <c r="H43" s="14"/>
    </row>
    <row r="44" spans="1:8" s="3" customFormat="1" ht="34.5" customHeight="1">
      <c r="A44" s="23" t="s">
        <v>45</v>
      </c>
      <c r="B44" s="24">
        <f>SUM(B45:B65)</f>
        <v>45142</v>
      </c>
      <c r="C44" s="24">
        <f>SUM(C45:C65)</f>
        <v>48760</v>
      </c>
      <c r="D44" s="12">
        <f t="shared" si="1"/>
        <v>0.08014709140046963</v>
      </c>
      <c r="E44" s="19"/>
      <c r="H44" s="14"/>
    </row>
    <row r="45" spans="1:12" s="3" customFormat="1" ht="34.5" customHeight="1">
      <c r="A45" s="20" t="s">
        <v>46</v>
      </c>
      <c r="B45" s="25">
        <v>219</v>
      </c>
      <c r="C45" s="25">
        <v>99</v>
      </c>
      <c r="D45" s="18">
        <f t="shared" si="1"/>
        <v>-0.547945205479452</v>
      </c>
      <c r="E45" s="19"/>
      <c r="J45" s="4"/>
      <c r="K45" s="4"/>
      <c r="L45" s="4"/>
    </row>
    <row r="46" spans="1:5" ht="34.5" customHeight="1">
      <c r="A46" s="20" t="s">
        <v>47</v>
      </c>
      <c r="B46" s="25"/>
      <c r="C46" s="25"/>
      <c r="D46" s="18"/>
      <c r="E46" s="26"/>
    </row>
    <row r="47" spans="1:5" ht="34.5" customHeight="1">
      <c r="A47" s="20" t="s">
        <v>48</v>
      </c>
      <c r="B47" s="27"/>
      <c r="C47" s="27"/>
      <c r="D47" s="18"/>
      <c r="E47" s="26"/>
    </row>
    <row r="48" spans="1:5" ht="34.5" customHeight="1">
      <c r="A48" s="20" t="s">
        <v>49</v>
      </c>
      <c r="B48" s="25"/>
      <c r="C48" s="25">
        <v>11</v>
      </c>
      <c r="D48" s="18">
        <v>1</v>
      </c>
      <c r="E48" s="26"/>
    </row>
    <row r="49" spans="1:5" ht="34.5" customHeight="1">
      <c r="A49" s="20" t="s">
        <v>50</v>
      </c>
      <c r="B49" s="25">
        <v>2382</v>
      </c>
      <c r="C49" s="25">
        <v>1318</v>
      </c>
      <c r="D49" s="18">
        <f t="shared" si="1"/>
        <v>-0.4466834592779177</v>
      </c>
      <c r="E49" s="26"/>
    </row>
    <row r="50" spans="1:5" ht="34.5" customHeight="1">
      <c r="A50" s="20" t="s">
        <v>51</v>
      </c>
      <c r="B50" s="25">
        <v>2</v>
      </c>
      <c r="C50" s="25"/>
      <c r="D50" s="18">
        <f t="shared" si="1"/>
        <v>-1</v>
      </c>
      <c r="E50" s="26"/>
    </row>
    <row r="51" spans="1:5" ht="34.5" customHeight="1">
      <c r="A51" s="20" t="s">
        <v>52</v>
      </c>
      <c r="B51" s="25">
        <f>2000+51</f>
        <v>2051</v>
      </c>
      <c r="C51" s="25"/>
      <c r="D51" s="18">
        <f t="shared" si="1"/>
        <v>-1</v>
      </c>
      <c r="E51" s="26"/>
    </row>
    <row r="52" spans="1:5" ht="34.5" customHeight="1">
      <c r="A52" s="20" t="s">
        <v>53</v>
      </c>
      <c r="B52" s="25">
        <f>840+341</f>
        <v>1181</v>
      </c>
      <c r="C52" s="25">
        <v>654</v>
      </c>
      <c r="D52" s="18">
        <f t="shared" si="1"/>
        <v>-0.4462320067739204</v>
      </c>
      <c r="E52" s="26"/>
    </row>
    <row r="53" spans="1:5" ht="34.5" customHeight="1">
      <c r="A53" s="20" t="s">
        <v>54</v>
      </c>
      <c r="B53" s="25">
        <v>2652</v>
      </c>
      <c r="C53" s="25">
        <v>4165</v>
      </c>
      <c r="D53" s="18">
        <f t="shared" si="1"/>
        <v>0.5705128205128205</v>
      </c>
      <c r="E53" s="26"/>
    </row>
    <row r="54" spans="1:5" ht="34.5" customHeight="1">
      <c r="A54" s="20" t="s">
        <v>55</v>
      </c>
      <c r="B54" s="25">
        <v>1372</v>
      </c>
      <c r="C54" s="25">
        <v>2346</v>
      </c>
      <c r="D54" s="18">
        <f t="shared" si="1"/>
        <v>0.7099125364431487</v>
      </c>
      <c r="E54" s="26"/>
    </row>
    <row r="55" spans="1:5" ht="34.5" customHeight="1">
      <c r="A55" s="20" t="s">
        <v>56</v>
      </c>
      <c r="B55" s="25">
        <v>280</v>
      </c>
      <c r="C55" s="25">
        <v>4530</v>
      </c>
      <c r="D55" s="18">
        <f t="shared" si="1"/>
        <v>15.178571428571429</v>
      </c>
      <c r="E55" s="26"/>
    </row>
    <row r="56" spans="1:5" ht="34.5" customHeight="1">
      <c r="A56" s="20" t="s">
        <v>57</v>
      </c>
      <c r="B56" s="25">
        <v>24918</v>
      </c>
      <c r="C56" s="25">
        <v>32264</v>
      </c>
      <c r="D56" s="18">
        <f t="shared" si="1"/>
        <v>0.29480696685127217</v>
      </c>
      <c r="E56" s="26"/>
    </row>
    <row r="57" spans="1:5" ht="34.5" customHeight="1">
      <c r="A57" s="20" t="s">
        <v>58</v>
      </c>
      <c r="B57" s="25">
        <v>2</v>
      </c>
      <c r="C57" s="25">
        <v>2</v>
      </c>
      <c r="D57" s="18">
        <f t="shared" si="1"/>
        <v>0</v>
      </c>
      <c r="E57" s="26"/>
    </row>
    <row r="58" spans="1:5" ht="34.5" customHeight="1">
      <c r="A58" s="20" t="s">
        <v>59</v>
      </c>
      <c r="B58" s="25">
        <v>70</v>
      </c>
      <c r="C58" s="25">
        <v>100</v>
      </c>
      <c r="D58" s="18">
        <f t="shared" si="1"/>
        <v>0.42857142857142855</v>
      </c>
      <c r="E58" s="26"/>
    </row>
    <row r="59" spans="1:5" ht="34.5" customHeight="1">
      <c r="A59" s="20" t="s">
        <v>60</v>
      </c>
      <c r="B59" s="25">
        <v>9</v>
      </c>
      <c r="C59" s="25"/>
      <c r="D59" s="18">
        <f t="shared" si="1"/>
        <v>-1</v>
      </c>
      <c r="E59" s="26"/>
    </row>
    <row r="60" spans="1:5" ht="34.5" customHeight="1">
      <c r="A60" s="20" t="s">
        <v>61</v>
      </c>
      <c r="B60" s="25">
        <v>38</v>
      </c>
      <c r="C60" s="25">
        <v>25</v>
      </c>
      <c r="D60" s="18">
        <f t="shared" si="1"/>
        <v>-0.34210526315789475</v>
      </c>
      <c r="E60" s="26"/>
    </row>
    <row r="61" spans="1:5" ht="34.5" customHeight="1">
      <c r="A61" s="20" t="s">
        <v>62</v>
      </c>
      <c r="B61" s="25">
        <v>18</v>
      </c>
      <c r="C61" s="25"/>
      <c r="D61" s="18">
        <f t="shared" si="1"/>
        <v>-1</v>
      </c>
      <c r="E61" s="26"/>
    </row>
    <row r="62" spans="1:5" ht="34.5" customHeight="1">
      <c r="A62" s="20" t="s">
        <v>63</v>
      </c>
      <c r="B62" s="25">
        <f>5262+569</f>
        <v>5831</v>
      </c>
      <c r="C62" s="25">
        <v>2010</v>
      </c>
      <c r="D62" s="18">
        <f t="shared" si="1"/>
        <v>-0.6552906877036528</v>
      </c>
      <c r="E62" s="26"/>
    </row>
    <row r="63" spans="1:5" ht="34.5" customHeight="1">
      <c r="A63" s="20" t="s">
        <v>64</v>
      </c>
      <c r="B63" s="25">
        <v>0</v>
      </c>
      <c r="C63" s="25"/>
      <c r="D63" s="18">
        <v>0</v>
      </c>
      <c r="E63" s="26"/>
    </row>
    <row r="64" spans="1:5" ht="34.5" customHeight="1">
      <c r="A64" s="20" t="s">
        <v>65</v>
      </c>
      <c r="B64" s="25">
        <v>960</v>
      </c>
      <c r="C64" s="25">
        <v>40</v>
      </c>
      <c r="D64" s="18">
        <f t="shared" si="1"/>
        <v>-0.9583333333333334</v>
      </c>
      <c r="E64" s="26"/>
    </row>
    <row r="65" spans="1:5" ht="34.5" customHeight="1">
      <c r="A65" s="20" t="s">
        <v>66</v>
      </c>
      <c r="B65" s="25">
        <f>1920+1237</f>
        <v>3157</v>
      </c>
      <c r="C65" s="25">
        <v>1196</v>
      </c>
      <c r="D65" s="18">
        <f t="shared" si="1"/>
        <v>-0.6211593284764017</v>
      </c>
      <c r="E65" s="26"/>
    </row>
    <row r="66" spans="1:5" ht="34.5" customHeight="1">
      <c r="A66" s="29" t="s">
        <v>67</v>
      </c>
      <c r="B66" s="30">
        <f>SUM(B67:B72)</f>
        <v>2199</v>
      </c>
      <c r="C66" s="30">
        <v>544</v>
      </c>
      <c r="D66" s="18">
        <f>(C66-B66)/B66</f>
        <v>-0.7526148249204184</v>
      </c>
      <c r="E66" s="31">
        <f>C66-B66</f>
        <v>-1655</v>
      </c>
    </row>
    <row r="67" spans="1:5" ht="34.5" customHeight="1">
      <c r="A67" s="32" t="s">
        <v>68</v>
      </c>
      <c r="B67" s="33">
        <v>51</v>
      </c>
      <c r="C67" s="30"/>
      <c r="D67" s="18">
        <f>(C67-B67)/B67</f>
        <v>-1</v>
      </c>
      <c r="E67" s="31"/>
    </row>
    <row r="68" spans="1:5" ht="34.5" customHeight="1">
      <c r="A68" s="32" t="s">
        <v>69</v>
      </c>
      <c r="B68" s="34">
        <v>341</v>
      </c>
      <c r="C68" s="34">
        <v>224</v>
      </c>
      <c r="D68" s="18">
        <f>(C68-B68)/B68</f>
        <v>-0.34310850439882695</v>
      </c>
      <c r="E68" s="35"/>
    </row>
    <row r="69" spans="1:5" ht="34.5" customHeight="1">
      <c r="A69" s="32" t="s">
        <v>70</v>
      </c>
      <c r="B69" s="34"/>
      <c r="C69" s="34">
        <v>0</v>
      </c>
      <c r="D69" s="18">
        <v>0</v>
      </c>
      <c r="E69" s="35"/>
    </row>
    <row r="70" spans="1:5" ht="34.5" customHeight="1">
      <c r="A70" s="32" t="s">
        <v>71</v>
      </c>
      <c r="B70" s="34">
        <v>569</v>
      </c>
      <c r="C70" s="34"/>
      <c r="D70" s="18">
        <v>1</v>
      </c>
      <c r="E70" s="35"/>
    </row>
    <row r="71" spans="1:5" ht="34.5" customHeight="1">
      <c r="A71" s="32" t="s">
        <v>72</v>
      </c>
      <c r="B71" s="34"/>
      <c r="C71" s="34">
        <v>0</v>
      </c>
      <c r="D71" s="18">
        <v>0</v>
      </c>
      <c r="E71" s="35"/>
    </row>
    <row r="72" spans="1:5" ht="34.5" customHeight="1">
      <c r="A72" s="32" t="s">
        <v>73</v>
      </c>
      <c r="B72" s="34">
        <v>1238</v>
      </c>
      <c r="C72" s="34">
        <v>320</v>
      </c>
      <c r="D72" s="18">
        <f>(C72-B72)/B72</f>
        <v>-0.7415185783521809</v>
      </c>
      <c r="E72" s="35"/>
    </row>
    <row r="73" spans="1:5" ht="34.5" customHeight="1">
      <c r="A73" s="29" t="s">
        <v>74</v>
      </c>
      <c r="B73" s="30">
        <v>2</v>
      </c>
      <c r="C73" s="30">
        <v>7</v>
      </c>
      <c r="D73" s="18">
        <f>(C73-B73)/B73</f>
        <v>2.5</v>
      </c>
      <c r="E73" s="31"/>
    </row>
    <row r="74" spans="1:5" ht="34.5" customHeight="1">
      <c r="A74" s="32" t="s">
        <v>75</v>
      </c>
      <c r="B74" s="34">
        <v>2</v>
      </c>
      <c r="C74" s="34">
        <v>7</v>
      </c>
      <c r="D74" s="18">
        <f>(C74-B74)/B74</f>
        <v>2.5</v>
      </c>
      <c r="E74" s="35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47" right="0.47" top="0.47" bottom="0.47" header="0.31" footer="0.31"/>
  <pageSetup fitToHeight="1" fitToWidth="1" horizontalDpi="600" verticalDpi="600" orientation="landscape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2019-06-22T10:45:13Z</cp:lastPrinted>
  <dcterms:created xsi:type="dcterms:W3CDTF">2012-12-27T03:21:05Z</dcterms:created>
  <dcterms:modified xsi:type="dcterms:W3CDTF">2022-08-08T09:29:12Z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KSOReadingLayo">
    <vt:bool>true</vt:bool>
  </property>
  <property fmtid="{D5CDD505-2E9C-101B-9397-08002B2CF9AE}" pid="5" name="I">
    <vt:lpwstr>876D062AB2354EA9A9F93755A831A3DC</vt:lpwstr>
  </property>
</Properties>
</file>