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<sst xmlns="http://schemas.openxmlformats.org/spreadsheetml/2006/main" count="380">
  <si>
    <t>2019年阿克陶县公共财政预算支出安排情况</t>
  </si>
  <si>
    <t>单位：万元</t>
  </si>
  <si>
    <t>项目</t>
  </si>
  <si>
    <t>2018年完成数</t>
  </si>
  <si>
    <t>剔除新增债支出</t>
  </si>
  <si>
    <t>2019年预算数</t>
  </si>
  <si>
    <t>比上年增（减)%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</si>
  <si>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</si>
  <si>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</si>
  <si>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</si>
  <si>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</si>
  <si>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</si>
  <si>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</si>
  <si>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</si>
  <si>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</si>
  <si>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九、医疗卫生</t>
  </si>
  <si>
    <t>十、环境保护</t>
  </si>
  <si>
    <t>十一、城乡社区事务</t>
  </si>
  <si>
    <t>十二、农林水事务</t>
  </si>
  <si>
    <t>十三、交通运输</t>
  </si>
  <si>
    <t>十四、资源勘探电力信息等事务</t>
  </si>
  <si>
    <t>十五、商业服务业等事务</t>
  </si>
  <si>
    <t>十六、金融监管等事务支出</t>
  </si>
  <si>
    <t>十七、地震灾后恢复重建支出</t>
  </si>
  <si>
    <t>十八、国土资源气象等事务</t>
  </si>
  <si>
    <t>十九、住房保障支出</t>
  </si>
  <si>
    <t>二十、粮油物资储备管理事务</t>
  </si>
  <si>
    <t>二十一、预备费</t>
  </si>
  <si>
    <t>二十二、国债还本付息支出</t>
  </si>
  <si>
    <t>二十三、其他支出</t>
  </si>
  <si>
    <t>公共财政预算支出</t>
  </si>
  <si>
    <t>2019年阿克陶县公共财政预算收支安排明细</t>
  </si>
  <si>
    <t>收入</t>
  </si>
  <si>
    <t>支出</t>
  </si>
  <si>
    <t>备注</t>
  </si>
  <si>
    <t>预算数</t>
  </si>
  <si>
    <t>一、税收收入小计</t>
  </si>
  <si>
    <t>一、一般公共服务支出</t>
  </si>
  <si>
    <t xml:space="preserve">    增值税（25%）</t>
  </si>
  <si>
    <t xml:space="preserve">  人大事务</t>
  </si>
  <si>
    <t xml:space="preserve">    营业税</t>
  </si>
  <si>
    <t xml:space="preserve">    行政运行</t>
  </si>
  <si>
    <t xml:space="preserve">    企业所得税（40%）</t>
  </si>
  <si>
    <t xml:space="preserve">    其他人大事务支出</t>
  </si>
  <si>
    <t xml:space="preserve">    企业所得税退税</t>
  </si>
  <si>
    <t xml:space="preserve">  政协事务</t>
  </si>
  <si>
    <t xml:space="preserve">    个人所得税（40%）</t>
  </si>
  <si>
    <t xml:space="preserve">    资源税</t>
  </si>
  <si>
    <t xml:space="preserve">  政府办公厅(室)及相关机构事务</t>
  </si>
  <si>
    <t xml:space="preserve">    固定资产投资方向调节税</t>
  </si>
  <si>
    <t xml:space="preserve">    城市维护建设税</t>
  </si>
  <si>
    <t xml:space="preserve">    其他政府办公厅(室)及相关机构事务支出</t>
  </si>
  <si>
    <t xml:space="preserve">    房产税</t>
  </si>
  <si>
    <t xml:space="preserve">  发展与改革事务</t>
  </si>
  <si>
    <t xml:space="preserve">    印花税</t>
  </si>
  <si>
    <t xml:space="preserve">    城镇土地使用税</t>
  </si>
  <si>
    <t xml:space="preserve">  统计信息事务</t>
  </si>
  <si>
    <t xml:space="preserve">    土地增值税</t>
  </si>
  <si>
    <t xml:space="preserve">    车船使用和牌照税</t>
  </si>
  <si>
    <t xml:space="preserve">    专项统计业务</t>
  </si>
  <si>
    <t xml:space="preserve">    耕地占用税</t>
  </si>
  <si>
    <t xml:space="preserve">  财政事务</t>
  </si>
  <si>
    <t xml:space="preserve">    契税</t>
  </si>
  <si>
    <t xml:space="preserve">    其他财政事务支出</t>
  </si>
  <si>
    <t xml:space="preserve">  税收事务</t>
  </si>
  <si>
    <t>二、非税收入小计</t>
  </si>
  <si>
    <t xml:space="preserve">    专项收入</t>
  </si>
  <si>
    <t xml:space="preserve">  审计事务</t>
  </si>
  <si>
    <t xml:space="preserve">    行政事业性收费收入</t>
  </si>
  <si>
    <t xml:space="preserve">    罚没收入</t>
  </si>
  <si>
    <t xml:space="preserve">    其他审计事务支出</t>
  </si>
  <si>
    <t xml:space="preserve">    国有资产经营收入</t>
  </si>
  <si>
    <t xml:space="preserve">  纪检监察事务</t>
  </si>
  <si>
    <t xml:space="preserve">    国有资源（资产）
    有偿使用收入</t>
  </si>
  <si>
    <t xml:space="preserve">    其他收入</t>
  </si>
  <si>
    <t xml:space="preserve">  商贸事务</t>
  </si>
  <si>
    <t xml:space="preserve">    其他商贸事务支出</t>
  </si>
  <si>
    <t xml:space="preserve">  工商行政管理事务</t>
  </si>
  <si>
    <t xml:space="preserve">  质量技术监督与检验检疫事务</t>
  </si>
  <si>
    <t xml:space="preserve">    事业运行</t>
  </si>
  <si>
    <t xml:space="preserve">  档案事务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</si>
  <si>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</si>
  <si>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</si>
  <si>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</si>
  <si>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组织事务</t>
  </si>
  <si>
    <t xml:space="preserve">    其他组织事务支出</t>
  </si>
  <si>
    <t xml:space="preserve">  统战事务</t>
  </si>
  <si>
    <t xml:space="preserve">    其他统战事务支出</t>
  </si>
  <si>
    <r>
      <t xml:space="preserve"> </t>
    </r>
    <r>
      <rPr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其他一般公共服务支出(款)</t>
    </r>
  </si>
  <si>
    <t xml:space="preserve">    其他一般公共服务支出(项)</t>
  </si>
  <si>
    <t>二、国防支出</t>
  </si>
  <si>
    <t xml:space="preserve">  国防动员</t>
  </si>
  <si>
    <t xml:space="preserve">    民兵</t>
  </si>
  <si>
    <t>三、公共安全支出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</si>
  <si>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</si>
  <si>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</si>
  <si>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</si>
  <si>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</si>
  <si>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公安</t>
  </si>
  <si>
    <t xml:space="preserve">    治安管理</t>
  </si>
  <si>
    <t xml:space="preserve">    禁毒管理</t>
  </si>
  <si>
    <t xml:space="preserve">    道路交通管理</t>
  </si>
  <si>
    <t xml:space="preserve">    网络侦控管理</t>
  </si>
  <si>
    <t xml:space="preserve">    拘押收教场所管理</t>
  </si>
  <si>
    <t xml:space="preserve">    其他公安支出</t>
  </si>
  <si>
    <t xml:space="preserve">  检察</t>
  </si>
  <si>
    <t xml:space="preserve">    其他检察支出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</si>
  <si>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</si>
  <si>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</si>
  <si>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</si>
  <si>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</si>
  <si>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法律援助</t>
  </si>
  <si>
    <t xml:space="preserve">    其他司法支出</t>
  </si>
  <si>
    <t xml:space="preserve">  其他公共安全支出(款)</t>
  </si>
  <si>
    <t xml:space="preserve">    其他公共安全支出(项)</t>
  </si>
  <si>
    <t>三、教育支出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</si>
  <si>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</si>
  <si>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</si>
  <si>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</si>
  <si>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</si>
  <si>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</si>
  <si>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</si>
  <si>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</si>
  <si>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</si>
  <si>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</si>
  <si>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中专教育</t>
  </si>
  <si>
    <t xml:space="preserve">    技校教育</t>
  </si>
  <si>
    <t xml:space="preserve">    职业高中教育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</si>
  <si>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</si>
  <si>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</si>
  <si>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</si>
  <si>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</si>
  <si>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</si>
  <si>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城市中小学校舍建设</t>
  </si>
  <si>
    <t xml:space="preserve">  其他教育支出(款)</t>
  </si>
  <si>
    <t xml:space="preserve">    其他教育支出(项)</t>
  </si>
  <si>
    <t>四、科学技术支出</t>
  </si>
  <si>
    <t xml:space="preserve">  科学技术管理事务</t>
  </si>
  <si>
    <t xml:space="preserve">  科学技术普及</t>
  </si>
  <si>
    <t xml:space="preserve">    科普活动</t>
  </si>
  <si>
    <t xml:space="preserve">    其他科学技术普及支出</t>
  </si>
  <si>
    <t>五、文化体育与传媒支出</t>
  </si>
  <si>
    <t xml:space="preserve">  文化</t>
  </si>
  <si>
    <t xml:space="preserve">    图书馆</t>
  </si>
  <si>
    <t xml:space="preserve">    艺术表演团体</t>
  </si>
  <si>
    <t xml:space="preserve">    群众文化</t>
  </si>
  <si>
    <t xml:space="preserve">    文化创作与保护</t>
  </si>
  <si>
    <t xml:space="preserve">    其他文化支出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</si>
  <si>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</si>
  <si>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</si>
  <si>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</si>
  <si>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</si>
  <si>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版权管理</t>
  </si>
  <si>
    <t xml:space="preserve">    其他广播影视支出</t>
  </si>
  <si>
    <t xml:space="preserve">  其他文化体育与传媒支出(款)</t>
  </si>
  <si>
    <t xml:space="preserve">    其他文化体育与传媒支出(项)</t>
  </si>
  <si>
    <t>六、社会保障和就业支出</t>
  </si>
  <si>
    <t xml:space="preserve">  人力资源和社会保障管理事务</t>
  </si>
  <si>
    <t xml:space="preserve">    社会保险经办机构</t>
  </si>
  <si>
    <t xml:space="preserve">  民政管理事务</t>
  </si>
  <si>
    <t xml:space="preserve">  财政对社会保险基金的补助</t>
  </si>
  <si>
    <t xml:space="preserve">    财政对城乡居民社会养老保险基金的补助</t>
  </si>
  <si>
    <t xml:space="preserve">  行政事业单位离退休</t>
  </si>
  <si>
    <t xml:space="preserve">    未归口管理的行政单位离退休</t>
  </si>
  <si>
    <t xml:space="preserve">  就业补助</t>
  </si>
  <si>
    <t xml:space="preserve">    职业培训补贴</t>
  </si>
  <si>
    <t xml:space="preserve">    其他就业补助支出</t>
  </si>
  <si>
    <t xml:space="preserve">  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</si>
  <si>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</si>
  <si>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</si>
  <si>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</si>
  <si>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退役安置</t>
  </si>
  <si>
    <t xml:space="preserve">    退役士兵安置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</si>
  <si>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</si>
  <si>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</si>
  <si>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</si>
  <si>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</si>
  <si>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</si>
  <si>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</si>
  <si>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</si>
  <si>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</si>
  <si>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</si>
  <si>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</si>
  <si>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</si>
  <si>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</si>
  <si>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红十字事业</t>
  </si>
  <si>
    <t xml:space="preserve">  城市居民最低生活保障</t>
  </si>
  <si>
    <t xml:space="preserve">    城市居民最低生活保障金支出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</si>
  <si>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</si>
  <si>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</si>
  <si>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</si>
  <si>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</t>
  </si>
  <si>
    <t xml:space="preserve">  特困人员供养</t>
  </si>
  <si>
    <t xml:space="preserve">    农村五保供养支出</t>
  </si>
  <si>
    <t xml:space="preserve">  其他生活救助</t>
  </si>
  <si>
    <t xml:space="preserve">    其他农村生活救助支出</t>
  </si>
  <si>
    <t>七、医疗卫生与计划生育支出</t>
  </si>
  <si>
    <t xml:space="preserve">  医疗卫生管理事务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</si>
  <si>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</si>
  <si>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</si>
  <si>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</si>
  <si>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</si>
  <si>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</si>
  <si>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</si>
  <si>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</si>
  <si>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</si>
  <si>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</si>
  <si>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</si>
  <si>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</si>
  <si>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</si>
  <si>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</si>
  <si>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</si>
  <si>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医疗保障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</si>
  <si>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</si>
  <si>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</si>
  <si>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</si>
  <si>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</si>
  <si>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中医药</t>
  </si>
  <si>
    <t xml:space="preserve">    中医(民族医)药专项</t>
  </si>
  <si>
    <t xml:space="preserve">  人口与计划生育事务</t>
  </si>
  <si>
    <t xml:space="preserve">    计划生育服务</t>
  </si>
  <si>
    <t xml:space="preserve">    其他人口与计划生育事务支出</t>
  </si>
  <si>
    <t xml:space="preserve">  食品和药品监督管理事务</t>
  </si>
  <si>
    <t>八、节能环保支出</t>
  </si>
  <si>
    <t xml:space="preserve">  环境保护管理事务</t>
  </si>
  <si>
    <t xml:space="preserve">  污染防治</t>
  </si>
  <si>
    <t xml:space="preserve">    水体</t>
  </si>
  <si>
    <t xml:space="preserve">    排污费安排的支出</t>
  </si>
  <si>
    <t xml:space="preserve">  自然生态保护</t>
  </si>
  <si>
    <t xml:space="preserve">    农村环境保护</t>
  </si>
  <si>
    <t xml:space="preserve">  天然林保护</t>
  </si>
  <si>
    <t xml:space="preserve">    森林管护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</si>
  <si>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</si>
  <si>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</si>
  <si>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</si>
  <si>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</si>
  <si>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退牧还草</t>
  </si>
  <si>
    <t xml:space="preserve">    退牧还草工程建设</t>
  </si>
  <si>
    <t xml:space="preserve">  能源节约利用(款)</t>
  </si>
  <si>
    <t xml:space="preserve">    能源节约利用(项)</t>
  </si>
  <si>
    <t xml:space="preserve">  污染减排</t>
  </si>
  <si>
    <t xml:space="preserve">    清洁生产专项支出</t>
  </si>
  <si>
    <t xml:space="preserve">    其他污染减排支出</t>
  </si>
  <si>
    <t>九、城乡社区支出</t>
  </si>
  <si>
    <t xml:space="preserve">  城乡社区管理事务</t>
  </si>
  <si>
    <t xml:space="preserve">    一般行政管理事务</t>
  </si>
  <si>
    <t xml:space="preserve">    城管执法</t>
  </si>
  <si>
    <t xml:space="preserve">    工程建设管理</t>
  </si>
  <si>
    <t xml:space="preserve">    住宅建设与房地产市场监管</t>
  </si>
  <si>
    <t xml:space="preserve">  城乡社区规划与管理(款)</t>
  </si>
  <si>
    <t xml:space="preserve">    城乡社区规划与管理(项)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</si>
  <si>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</si>
  <si>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</si>
  <si>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</si>
  <si>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</si>
  <si>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十、农林水支出</t>
  </si>
  <si>
    <t xml:space="preserve">  农业</t>
  </si>
  <si>
    <t xml:space="preserve">    科技转化与推广服务</t>
  </si>
  <si>
    <t xml:space="preserve">    病虫害控制</t>
  </si>
  <si>
    <t xml:space="preserve">    执法监管</t>
  </si>
  <si>
    <t xml:space="preserve">    农产品质量安全</t>
  </si>
  <si>
    <t xml:space="preserve">    防灾救灾</t>
  </si>
  <si>
    <t xml:space="preserve">    农业生产资料与技术补贴</t>
  </si>
  <si>
    <t xml:space="preserve">    农业生产保险补贴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</si>
  <si>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</si>
  <si>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</si>
  <si>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</si>
  <si>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农业资源保护与利用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</si>
  <si>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</si>
  <si>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</si>
  <si>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</si>
  <si>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</si>
  <si>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</si>
  <si>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</si>
  <si>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森林生态效益补偿</t>
  </si>
  <si>
    <t xml:space="preserve">    林业执法与监督</t>
  </si>
  <si>
    <t xml:space="preserve">    林业防灾减灾</t>
  </si>
  <si>
    <t xml:space="preserve">    其他林业支出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</si>
  <si>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</si>
  <si>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</si>
  <si>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</si>
  <si>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</si>
  <si>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防汛</t>
  </si>
  <si>
    <t xml:space="preserve">    农田水利</t>
  </si>
  <si>
    <t xml:space="preserve">    水利技术推广</t>
  </si>
  <si>
    <t xml:space="preserve">    江河湖库水系综合整治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</si>
  <si>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</si>
  <si>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</si>
  <si>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</si>
  <si>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</si>
  <si>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扶贫贷款奖补和贴息</t>
  </si>
  <si>
    <t xml:space="preserve">    其他扶贫支出</t>
  </si>
  <si>
    <t xml:space="preserve">  农业综合开发</t>
  </si>
  <si>
    <t xml:space="preserve">    机构运行</t>
  </si>
  <si>
    <t xml:space="preserve">    土地治理</t>
  </si>
  <si>
    <t xml:space="preserve">    产业化经营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</si>
  <si>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</si>
  <si>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</si>
  <si>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</si>
  <si>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</si>
  <si>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</si>
  <si>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</si>
  <si>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</si>
  <si>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</si>
  <si>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</si>
  <si>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</si>
  <si>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其他普惠金融发展支出</t>
  </si>
  <si>
    <t xml:space="preserve">  其他农林水支出(款)</t>
  </si>
  <si>
    <t xml:space="preserve">    其他农林水支出(项)</t>
  </si>
  <si>
    <t>十一、交通运输支出</t>
  </si>
  <si>
    <t xml:space="preserve">  公路水路运输</t>
  </si>
  <si>
    <t xml:space="preserve">    公路建设</t>
  </si>
  <si>
    <t xml:space="preserve">    公路运输管理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</si>
  <si>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</si>
  <si>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</si>
  <si>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</si>
  <si>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</si>
  <si>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</si>
  <si>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>十二、资源勘探信息等支出</t>
  </si>
  <si>
    <t xml:space="preserve">  制造业</t>
  </si>
  <si>
    <t xml:space="preserve">    纺织业</t>
  </si>
  <si>
    <t xml:space="preserve">  安全生产监管</t>
  </si>
  <si>
    <t xml:space="preserve">  其他资源勘探信息等支出(款)</t>
  </si>
  <si>
    <t xml:space="preserve">    技术改造支出</t>
  </si>
  <si>
    <t xml:space="preserve">    其他资源勘探信息等支出(项)</t>
  </si>
  <si>
    <t>十三、商业服务业等支出</t>
  </si>
  <si>
    <t xml:space="preserve">  商业流通事务</t>
  </si>
  <si>
    <t xml:space="preserve">    民贸网点贷款贴息</t>
  </si>
  <si>
    <t xml:space="preserve">    其他商业流通事务支出</t>
  </si>
  <si>
    <t xml:space="preserve">  旅游业管理与服务支出</t>
  </si>
  <si>
    <t xml:space="preserve">    其他旅游业管理与服务支出</t>
  </si>
  <si>
    <t>十四、国土海洋气象等支出</t>
  </si>
  <si>
    <t xml:space="preserve">  国土资源事务</t>
  </si>
  <si>
    <t xml:space="preserve">    地质矿产资源利用与保护</t>
  </si>
  <si>
    <r>
      <t xml:space="preserve"> 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国土整治</t>
    </r>
  </si>
  <si>
    <t xml:space="preserve">  地震事务</t>
  </si>
  <si>
    <t>公共财政收入合计</t>
  </si>
  <si>
    <t xml:space="preserve">  气象事务</t>
  </si>
  <si>
    <t>上级补助收入</t>
  </si>
  <si>
    <t xml:space="preserve">    气象服务</t>
  </si>
  <si>
    <t>返还性收入</t>
  </si>
  <si>
    <t>十五、住房保障支出</t>
  </si>
  <si>
    <t xml:space="preserve">    增值税和消费性税收返还收入</t>
  </si>
  <si>
    <t xml:space="preserve">  保障性安居工程支出</t>
  </si>
  <si>
    <t xml:space="preserve">    所得税基数返还收入</t>
  </si>
  <si>
    <t xml:space="preserve">    少数民族地区游牧民定居工程</t>
  </si>
  <si>
    <t>一般性转移支付收入</t>
  </si>
  <si>
    <t xml:space="preserve">    农村危房改造</t>
  </si>
  <si>
    <t xml:space="preserve">    体制补助收入</t>
  </si>
  <si>
    <t xml:space="preserve">    其他保障性安居工程支出</t>
  </si>
  <si>
    <t xml:space="preserve">    均衡性转移支付补助收入</t>
  </si>
  <si>
    <t>十六、粮油物资储备支出</t>
  </si>
  <si>
    <t xml:space="preserve">    县级基本财力保障机制奖补资金收入</t>
  </si>
  <si>
    <t xml:space="preserve">  粮油事务</t>
  </si>
  <si>
    <t xml:space="preserve">    结算补助支出</t>
  </si>
  <si>
    <t xml:space="preserve">    基本养老保险转移支付支出</t>
  </si>
  <si>
    <t xml:space="preserve">  粮油储备</t>
  </si>
  <si>
    <t xml:space="preserve">    城乡居民医疗保险转移支付支出</t>
  </si>
  <si>
    <t xml:space="preserve">    储备粮(油)库建设</t>
  </si>
  <si>
    <t xml:space="preserve">    义务教育等转移支付收入</t>
  </si>
  <si>
    <t xml:space="preserve">  重要商品储备</t>
  </si>
  <si>
    <t>边疆地区转移支付支出</t>
  </si>
  <si>
    <t xml:space="preserve">    肉类储备</t>
  </si>
  <si>
    <t xml:space="preserve">    贫困地区转移支付收入</t>
  </si>
  <si>
    <t>十七、其他支出(类)</t>
  </si>
  <si>
    <t xml:space="preserve">    固定数额补助收入</t>
  </si>
  <si>
    <t xml:space="preserve">  其他支出(款)</t>
  </si>
  <si>
    <t xml:space="preserve">    基层公检法司转移支付支出</t>
  </si>
  <si>
    <t xml:space="preserve">    其他支出(项)</t>
  </si>
  <si>
    <t xml:space="preserve">    农村综合改革转移支付收入</t>
  </si>
  <si>
    <t>十八、债务付息支出</t>
  </si>
  <si>
    <t xml:space="preserve">    产粮（油）大县奖励资金支出</t>
  </si>
  <si>
    <t xml:space="preserve">  地方政府一般债务付息支出</t>
  </si>
  <si>
    <t xml:space="preserve">    重点生态功能区转移支付收入</t>
  </si>
  <si>
    <t xml:space="preserve">    地方政府其他一般债务付息支出</t>
  </si>
  <si>
    <t xml:space="preserve">    增值税“五五分享”税收返还支出</t>
  </si>
  <si>
    <t xml:space="preserve">    其他一般性转移支付收入</t>
  </si>
  <si>
    <t>专项转移支付收入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</si>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</sst>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indexed="8"/>
      <name val="仿宋"/>
      <family val="3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14" fillId="14" borderId="14" applyNumberFormat="0" applyAlignment="0" applyProtection="0">
      <alignment vertical="center"/>
    </xf>
    <xf numFmtId="0" fontId="16" fillId="18" borderId="1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0" fontId="5" fillId="0" borderId="7" xfId="11" applyNumberFormat="1" applyFont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0" fontId="2" fillId="0" borderId="11" xfId="11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17" sqref="A17"/>
    </sheetView>
  </sheetViews>
  <sheetFormatPr defaultColWidth="9" defaultRowHeight="13.5" outlineLevelCol="4"/>
  <cols>
    <col min="1" max="1" width="31.375" style="1" customWidth="1"/>
    <col min="2" max="2" width="13.375" style="1"/>
    <col min="3" max="3" width="15.125" style="1"/>
    <col min="4" max="4" width="13.375" style="1"/>
    <col min="5" max="5" width="15.25" style="1"/>
    <col min="6" max="16384" width="9" style="1"/>
  </cols>
  <sheetData>
    <row r="1" s="1" customFormat="1" ht="39.75" customHeight="1" spans="1:5">
      <c r="A1" s="34" t="s">
        <v>0</v>
      </c>
      <c r="B1" s="34"/>
      <c r="C1" s="34"/>
      <c r="D1" s="34"/>
      <c r="E1" s="34"/>
    </row>
    <row r="2" s="1" customFormat="1" ht="27" customHeight="1" spans="5:5">
      <c r="E2" s="5" t="s">
        <v>1</v>
      </c>
    </row>
    <row r="3" s="33" customFormat="1" ht="21" customHeight="1" spans="1:5">
      <c r="A3" s="35" t="s">
        <v>2</v>
      </c>
      <c r="B3" s="6" t="s">
        <v>3</v>
      </c>
      <c r="C3" s="6" t="s">
        <v>4</v>
      </c>
      <c r="D3" s="6" t="s">
        <v>5</v>
      </c>
      <c r="E3" s="10" t="s">
        <v>6</v>
      </c>
    </row>
    <row r="4" s="1" customFormat="1" ht="21" customHeight="1" spans="1:5">
      <c r="A4" s="36" t="s">
        <v>7</v>
      </c>
      <c r="B4" s="37">
        <v>58623</v>
      </c>
      <c r="C4" s="37"/>
      <c r="D4" s="37">
        <v>61200</v>
      </c>
      <c r="E4" s="38">
        <f t="shared" ref="E4:E18" si="0">D4/(B4-C4)-1</f>
        <v>0.043958855739215</v>
      </c>
    </row>
    <row r="5" s="1" customFormat="1" ht="21" customHeight="1" spans="1:5">
      <c r="A5" s="36" t="s">
        <v>8</v>
      </c>
      <c r="B5" s="37"/>
      <c r="C5" s="37"/>
      <c r="D5" s="37"/>
      <c r="E5" s="38"/>
    </row>
    <row r="6" s="1" customFormat="1" ht="21" customHeight="1" spans="1:5">
      <c r="A6" s="36" t="s">
        <v>9</v>
      </c>
      <c r="B6" s="37">
        <v>16</v>
      </c>
      <c r="C6" s="37"/>
      <c r="D6" s="37">
        <v>20</v>
      </c>
      <c r="E6" s="38">
        <f t="shared" si="0"/>
        <v>0.25</v>
      </c>
    </row>
    <row r="7" s="1" customFormat="1" ht="21" customHeight="1" spans="1:5">
      <c r="A7" s="36" t="s">
        <v>10</v>
      </c>
      <c r="B7" s="37">
        <v>79503</v>
      </c>
      <c r="C7" s="37">
        <v>37888</v>
      </c>
      <c r="D7" s="37">
        <v>45200</v>
      </c>
      <c r="E7" s="38">
        <f t="shared" si="0"/>
        <v>0.0861468220593535</v>
      </c>
    </row>
    <row r="8" s="1" customFormat="1" ht="21" customHeight="1" spans="1:5">
      <c r="A8" s="36" t="s">
        <v>11</v>
      </c>
      <c r="B8" s="37">
        <v>109481</v>
      </c>
      <c r="C8" s="37"/>
      <c r="D8" s="37">
        <v>116380</v>
      </c>
      <c r="E8" s="38">
        <f t="shared" si="0"/>
        <v>0.0630155004064632</v>
      </c>
    </row>
    <row r="9" s="1" customFormat="1" ht="21" customHeight="1" spans="1:5">
      <c r="A9" s="36" t="s">
        <v>12</v>
      </c>
      <c r="B9" s="37">
        <v>230</v>
      </c>
      <c r="C9" s="37"/>
      <c r="D9" s="37">
        <v>246</v>
      </c>
      <c r="E9" s="38">
        <f t="shared" si="0"/>
        <v>0.0695652173913044</v>
      </c>
    </row>
    <row r="10" s="1" customFormat="1" ht="21" customHeight="1" spans="1:5">
      <c r="A10" s="36" t="s">
        <v>13</v>
      </c>
      <c r="B10" s="37">
        <v>2508</v>
      </c>
      <c r="C10" s="37"/>
      <c r="D10" s="37">
        <v>2800</v>
      </c>
      <c r="E10" s="38">
        <f t="shared" si="0"/>
        <v>0.116427432216906</v>
      </c>
    </row>
    <row r="11" s="1" customFormat="1" ht="21" customHeight="1" spans="1:5">
      <c r="A11" s="36" t="s">
        <v>14</v>
      </c>
      <c r="B11" s="37">
        <v>49369</v>
      </c>
      <c r="C11" s="37">
        <v>6000</v>
      </c>
      <c r="D11" s="37">
        <v>45600</v>
      </c>
      <c r="E11" s="38">
        <f t="shared" si="0"/>
        <v>0.0514422744356569</v>
      </c>
    </row>
    <row r="12" s="1" customFormat="1" ht="21" customHeight="1" spans="1:5">
      <c r="A12" s="36" t="s">
        <v>15</v>
      </c>
      <c r="B12" s="37">
        <v>25401</v>
      </c>
      <c r="C12" s="37"/>
      <c r="D12" s="37">
        <v>26800</v>
      </c>
      <c r="E12" s="38">
        <f t="shared" si="0"/>
        <v>0.0550765717885122</v>
      </c>
    </row>
    <row r="13" s="1" customFormat="1" ht="21" customHeight="1" spans="1:5">
      <c r="A13" s="36" t="s">
        <v>16</v>
      </c>
      <c r="B13" s="37">
        <v>1667</v>
      </c>
      <c r="C13" s="37"/>
      <c r="D13" s="37">
        <v>1800</v>
      </c>
      <c r="E13" s="38">
        <f t="shared" si="0"/>
        <v>0.0797840431913617</v>
      </c>
    </row>
    <row r="14" s="1" customFormat="1" ht="21" customHeight="1" spans="1:5">
      <c r="A14" s="36" t="s">
        <v>17</v>
      </c>
      <c r="B14" s="37">
        <v>10944</v>
      </c>
      <c r="C14" s="37"/>
      <c r="D14" s="37">
        <v>11600</v>
      </c>
      <c r="E14" s="38">
        <f t="shared" si="0"/>
        <v>0.0599415204678362</v>
      </c>
    </row>
    <row r="15" s="1" customFormat="1" ht="21" customHeight="1" spans="1:5">
      <c r="A15" s="36" t="s">
        <v>18</v>
      </c>
      <c r="B15" s="37">
        <v>190352</v>
      </c>
      <c r="C15" s="37">
        <v>51370</v>
      </c>
      <c r="D15" s="37">
        <v>149600</v>
      </c>
      <c r="E15" s="38">
        <f t="shared" si="0"/>
        <v>0.0763983825243557</v>
      </c>
    </row>
    <row r="16" s="1" customFormat="1" ht="21" customHeight="1" spans="1:5">
      <c r="A16" s="36" t="s">
        <v>19</v>
      </c>
      <c r="B16" s="37">
        <v>10300</v>
      </c>
      <c r="C16" s="37">
        <v>1700</v>
      </c>
      <c r="D16" s="37">
        <v>9100</v>
      </c>
      <c r="E16" s="38">
        <f t="shared" si="0"/>
        <v>0.058139534883721</v>
      </c>
    </row>
    <row r="17" s="1" customFormat="1" ht="21" customHeight="1" spans="1:5">
      <c r="A17" s="36" t="s">
        <v>20</v>
      </c>
      <c r="B17" s="37">
        <v>230</v>
      </c>
      <c r="C17" s="37"/>
      <c r="D17" s="37">
        <v>300</v>
      </c>
      <c r="E17" s="38">
        <f t="shared" si="0"/>
        <v>0.304347826086957</v>
      </c>
    </row>
    <row r="18" s="1" customFormat="1" ht="21" customHeight="1" spans="1:5">
      <c r="A18" s="36" t="s">
        <v>21</v>
      </c>
      <c r="B18" s="37">
        <v>480</v>
      </c>
      <c r="C18" s="37"/>
      <c r="D18" s="37">
        <v>600</v>
      </c>
      <c r="E18" s="38">
        <f t="shared" si="0"/>
        <v>0.25</v>
      </c>
    </row>
    <row r="19" s="1" customFormat="1" ht="21" customHeight="1" spans="1:5">
      <c r="A19" s="36" t="s">
        <v>22</v>
      </c>
      <c r="B19" s="37"/>
      <c r="C19" s="37"/>
      <c r="D19" s="37"/>
      <c r="E19" s="38"/>
    </row>
    <row r="20" s="1" customFormat="1" ht="21" customHeight="1" spans="1:5">
      <c r="A20" s="36" t="s">
        <v>23</v>
      </c>
      <c r="B20" s="37"/>
      <c r="C20" s="37"/>
      <c r="D20" s="37"/>
      <c r="E20" s="38"/>
    </row>
    <row r="21" s="1" customFormat="1" ht="21" customHeight="1" spans="1:5">
      <c r="A21" s="36" t="s">
        <v>24</v>
      </c>
      <c r="B21" s="37">
        <v>795</v>
      </c>
      <c r="C21" s="37"/>
      <c r="D21" s="37">
        <v>850</v>
      </c>
      <c r="E21" s="38">
        <f t="shared" ref="E21:E23" si="1">D21/(B21-C21)-1</f>
        <v>0.0691823899371069</v>
      </c>
    </row>
    <row r="22" s="1" customFormat="1" ht="21" customHeight="1" spans="1:5">
      <c r="A22" s="36" t="s">
        <v>25</v>
      </c>
      <c r="B22" s="37">
        <v>17216</v>
      </c>
      <c r="C22" s="37">
        <v>2000</v>
      </c>
      <c r="D22" s="37">
        <v>16100</v>
      </c>
      <c r="E22" s="38">
        <f t="shared" si="1"/>
        <v>0.0580967402733965</v>
      </c>
    </row>
    <row r="23" s="1" customFormat="1" ht="21" customHeight="1" spans="1:5">
      <c r="A23" s="36" t="s">
        <v>26</v>
      </c>
      <c r="B23" s="37">
        <v>298</v>
      </c>
      <c r="C23" s="37"/>
      <c r="D23" s="37">
        <v>320</v>
      </c>
      <c r="E23" s="38">
        <f t="shared" si="1"/>
        <v>0.0738255033557047</v>
      </c>
    </row>
    <row r="24" s="1" customFormat="1" ht="21" customHeight="1" spans="1:5">
      <c r="A24" s="36" t="s">
        <v>27</v>
      </c>
      <c r="B24" s="37"/>
      <c r="C24" s="37"/>
      <c r="D24" s="37"/>
      <c r="E24" s="38"/>
    </row>
    <row r="25" s="1" customFormat="1" ht="21" customHeight="1" spans="1:5">
      <c r="A25" s="36" t="s">
        <v>28</v>
      </c>
      <c r="B25" s="37">
        <v>4564</v>
      </c>
      <c r="C25" s="37"/>
      <c r="D25" s="37">
        <v>5000</v>
      </c>
      <c r="E25" s="38">
        <f t="shared" ref="E25:E28" si="2">D25/(B25-C25)-1</f>
        <v>0.0955302366345312</v>
      </c>
    </row>
    <row r="26" s="1" customFormat="1" ht="21" customHeight="1" spans="1:5">
      <c r="A26" s="36" t="s">
        <v>29</v>
      </c>
      <c r="B26" s="37">
        <v>17668</v>
      </c>
      <c r="C26" s="37"/>
      <c r="D26" s="37">
        <v>11393</v>
      </c>
      <c r="E26" s="38">
        <f t="shared" si="2"/>
        <v>-0.355161874575504</v>
      </c>
    </row>
    <row r="27" s="1" customFormat="1" ht="21" customHeight="1" spans="1:5">
      <c r="A27" s="36"/>
      <c r="B27" s="37"/>
      <c r="C27" s="37"/>
      <c r="D27" s="37"/>
      <c r="E27" s="38"/>
    </row>
    <row r="28" s="1" customFormat="1" ht="21" customHeight="1" spans="1:5">
      <c r="A28" s="39" t="s">
        <v>30</v>
      </c>
      <c r="B28" s="40">
        <f>SUM(B4:B27)</f>
        <v>579645</v>
      </c>
      <c r="C28" s="40">
        <f>SUM(C4:C27)</f>
        <v>98958</v>
      </c>
      <c r="D28" s="40">
        <f>SUM(D4:D27)</f>
        <v>504909</v>
      </c>
      <c r="E28" s="41">
        <f t="shared" si="2"/>
        <v>0.050390378770385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0"/>
  <sheetViews>
    <sheetView tabSelected="1" workbookViewId="0">
      <selection activeCell="G15" sqref="G15"/>
    </sheetView>
  </sheetViews>
  <sheetFormatPr defaultColWidth="9" defaultRowHeight="13.5" outlineLevelCol="5"/>
  <cols>
    <col min="1" max="1" width="26" style="1" customWidth="1"/>
    <col min="2" max="2" width="8.5" style="1"/>
    <col min="3" max="3" width="34.25" style="1" customWidth="1"/>
    <col min="4" max="4" width="16" style="1" customWidth="1"/>
    <col min="5" max="5" width="11" style="1"/>
    <col min="6" max="10" width="9" style="1"/>
    <col min="11" max="11" width="12.75" style="1"/>
    <col min="12" max="16384" width="9" style="1"/>
  </cols>
  <sheetData>
    <row r="1" s="1" customFormat="1" ht="39.75" customHeight="1" spans="1:5">
      <c r="A1" s="4" t="s">
        <v>31</v>
      </c>
      <c r="B1" s="4"/>
      <c r="C1" s="4"/>
      <c r="D1" s="4"/>
      <c r="E1" s="4"/>
    </row>
    <row r="2" s="1" customFormat="1" ht="27" customHeight="1" spans="5:5">
      <c r="E2" s="5" t="s">
        <v>1</v>
      </c>
    </row>
    <row r="3" s="1" customFormat="1" ht="18.75" customHeight="1" spans="1:5">
      <c r="A3" s="6" t="s">
        <v>32</v>
      </c>
      <c r="B3" s="6"/>
      <c r="C3" s="6" t="s">
        <v>33</v>
      </c>
      <c r="D3" s="6"/>
      <c r="E3" s="6" t="s">
        <v>34</v>
      </c>
    </row>
    <row r="4" s="2" customFormat="1" ht="18.75" customHeight="1" spans="1:5">
      <c r="A4" s="7" t="s">
        <v>2</v>
      </c>
      <c r="B4" s="8" t="s">
        <v>35</v>
      </c>
      <c r="C4" s="9" t="s">
        <v>2</v>
      </c>
      <c r="D4" s="8" t="s">
        <v>35</v>
      </c>
      <c r="E4" s="10"/>
    </row>
    <row r="5" s="3" customFormat="1" ht="18.75" customHeight="1" spans="1:6">
      <c r="A5" s="11" t="s">
        <v>36</v>
      </c>
      <c r="B5" s="12">
        <f>SUM(B6:B21)</f>
        <v>30000</v>
      </c>
      <c r="C5" s="13" t="s">
        <v>37</v>
      </c>
      <c r="D5" s="12">
        <f>D6+D9+D11+D14+D16+D19+D22+D24+D27+D29+D32+D34+D37+D39+D42+D44+D46+D48</f>
        <v>61200</v>
      </c>
      <c r="E5" s="14"/>
      <c r="F5" s="15"/>
    </row>
    <row r="6" s="3" customFormat="1" ht="16.5" customHeight="1" spans="1:5">
      <c r="A6" s="16" t="s">
        <v>38</v>
      </c>
      <c r="B6" s="17">
        <v>16600</v>
      </c>
      <c r="C6" s="18" t="s">
        <v>39</v>
      </c>
      <c r="D6" s="17">
        <f>SUM(D7:D8)</f>
        <v>482</v>
      </c>
      <c r="E6" s="19"/>
    </row>
    <row r="7" s="3" customFormat="1" ht="16.5" customHeight="1" spans="1:5">
      <c r="A7" s="16" t="s">
        <v>40</v>
      </c>
      <c r="B7" s="17"/>
      <c r="C7" s="18" t="s">
        <v>41</v>
      </c>
      <c r="D7" s="17">
        <v>467</v>
      </c>
      <c r="E7" s="19"/>
    </row>
    <row r="8" s="3" customFormat="1" ht="17.25" customHeight="1" spans="1:5">
      <c r="A8" s="16" t="s">
        <v>42</v>
      </c>
      <c r="B8" s="17">
        <v>3000</v>
      </c>
      <c r="C8" s="18" t="s">
        <v>43</v>
      </c>
      <c r="D8" s="17">
        <v>15</v>
      </c>
      <c r="E8" s="19"/>
    </row>
    <row r="9" s="3" customFormat="1" ht="15" customHeight="1" spans="1:5">
      <c r="A9" s="16" t="s">
        <v>44</v>
      </c>
      <c r="B9" s="17"/>
      <c r="C9" s="18" t="s">
        <v>45</v>
      </c>
      <c r="D9" s="17">
        <f>D10</f>
        <v>720</v>
      </c>
      <c r="E9" s="19"/>
    </row>
    <row r="10" s="3" customFormat="1" ht="16.5" customHeight="1" spans="1:5">
      <c r="A10" s="16" t="s">
        <v>46</v>
      </c>
      <c r="B10" s="17">
        <v>3000</v>
      </c>
      <c r="C10" s="18" t="s">
        <v>41</v>
      </c>
      <c r="D10" s="17">
        <v>720</v>
      </c>
      <c r="E10" s="19"/>
    </row>
    <row r="11" s="3" customFormat="1" ht="18.75" customHeight="1" spans="1:5">
      <c r="A11" s="16" t="s">
        <v>47</v>
      </c>
      <c r="B11" s="17">
        <v>4000</v>
      </c>
      <c r="C11" s="18" t="s">
        <v>48</v>
      </c>
      <c r="D11" s="17">
        <f>SUM(D12:D13)</f>
        <v>32911</v>
      </c>
      <c r="E11" s="19"/>
    </row>
    <row r="12" s="3" customFormat="1" ht="16.5" customHeight="1" spans="1:5">
      <c r="A12" s="16" t="s">
        <v>49</v>
      </c>
      <c r="B12" s="17"/>
      <c r="C12" s="18" t="s">
        <v>41</v>
      </c>
      <c r="D12" s="17">
        <v>32900</v>
      </c>
      <c r="E12" s="19"/>
    </row>
    <row r="13" s="3" customFormat="1" ht="24.75" customHeight="1" spans="1:5">
      <c r="A13" s="16" t="s">
        <v>50</v>
      </c>
      <c r="B13" s="17">
        <v>1200</v>
      </c>
      <c r="C13" s="18" t="s">
        <v>51</v>
      </c>
      <c r="D13" s="17">
        <v>11</v>
      </c>
      <c r="E13" s="19"/>
    </row>
    <row r="14" s="3" customFormat="1" ht="16.5" customHeight="1" spans="1:5">
      <c r="A14" s="16" t="s">
        <v>52</v>
      </c>
      <c r="B14" s="17">
        <v>550</v>
      </c>
      <c r="C14" s="18" t="s">
        <v>53</v>
      </c>
      <c r="D14" s="17">
        <f>D15</f>
        <v>512</v>
      </c>
      <c r="E14" s="19"/>
    </row>
    <row r="15" s="3" customFormat="1" ht="18.75" customHeight="1" spans="1:5">
      <c r="A15" s="16" t="s">
        <v>54</v>
      </c>
      <c r="B15" s="17">
        <v>450</v>
      </c>
      <c r="C15" s="18" t="s">
        <v>41</v>
      </c>
      <c r="D15" s="17">
        <v>512</v>
      </c>
      <c r="E15" s="19"/>
    </row>
    <row r="16" s="3" customFormat="1" ht="16.5" customHeight="1" spans="1:5">
      <c r="A16" s="16" t="s">
        <v>55</v>
      </c>
      <c r="B16" s="17">
        <v>200</v>
      </c>
      <c r="C16" s="18" t="s">
        <v>56</v>
      </c>
      <c r="D16" s="17">
        <f>SUM(D17:D18)</f>
        <v>226</v>
      </c>
      <c r="E16" s="19"/>
    </row>
    <row r="17" s="3" customFormat="1" ht="15.75" customHeight="1" spans="1:5">
      <c r="A17" s="16" t="s">
        <v>57</v>
      </c>
      <c r="B17" s="17">
        <v>200</v>
      </c>
      <c r="C17" s="18" t="s">
        <v>41</v>
      </c>
      <c r="D17" s="17">
        <v>215</v>
      </c>
      <c r="E17" s="19"/>
    </row>
    <row r="18" s="3" customFormat="1" ht="16.5" customHeight="1" spans="1:5">
      <c r="A18" s="16" t="s">
        <v>58</v>
      </c>
      <c r="B18" s="17">
        <v>600</v>
      </c>
      <c r="C18" s="18" t="s">
        <v>59</v>
      </c>
      <c r="D18" s="17">
        <v>11</v>
      </c>
      <c r="E18" s="19"/>
    </row>
    <row r="19" s="3" customFormat="1" ht="15.75" customHeight="1" spans="1:5">
      <c r="A19" s="16" t="s">
        <v>60</v>
      </c>
      <c r="B19" s="17"/>
      <c r="C19" s="18" t="s">
        <v>61</v>
      </c>
      <c r="D19" s="17">
        <f>SUM(D20:D21)</f>
        <v>1918</v>
      </c>
      <c r="E19" s="19"/>
    </row>
    <row r="20" s="3" customFormat="1" ht="16.5" customHeight="1" spans="1:5">
      <c r="A20" s="16" t="s">
        <v>62</v>
      </c>
      <c r="B20" s="17">
        <v>200</v>
      </c>
      <c r="C20" s="18" t="s">
        <v>41</v>
      </c>
      <c r="D20" s="17">
        <v>1895</v>
      </c>
      <c r="E20" s="19"/>
    </row>
    <row r="21" s="3" customFormat="1" ht="16.5" customHeight="1" spans="1:5">
      <c r="A21" s="16"/>
      <c r="B21" s="17"/>
      <c r="C21" s="18" t="s">
        <v>63</v>
      </c>
      <c r="D21" s="17">
        <v>23</v>
      </c>
      <c r="E21" s="19"/>
    </row>
    <row r="22" s="3" customFormat="1" ht="15.75" customHeight="1" spans="1:5">
      <c r="A22" s="16"/>
      <c r="B22" s="17"/>
      <c r="C22" s="18" t="s">
        <v>64</v>
      </c>
      <c r="D22" s="17">
        <f>D23</f>
        <v>112</v>
      </c>
      <c r="E22" s="19"/>
    </row>
    <row r="23" s="3" customFormat="1" ht="15.75" customHeight="1" spans="1:5">
      <c r="A23" s="11" t="s">
        <v>65</v>
      </c>
      <c r="B23" s="12">
        <f>SUM(B24:B29)</f>
        <v>6200</v>
      </c>
      <c r="C23" s="18" t="s">
        <v>41</v>
      </c>
      <c r="D23" s="17">
        <v>112</v>
      </c>
      <c r="E23" s="19"/>
    </row>
    <row r="24" s="3" customFormat="1" ht="16.5" customHeight="1" spans="1:5">
      <c r="A24" s="16" t="s">
        <v>66</v>
      </c>
      <c r="B24" s="17">
        <v>1500</v>
      </c>
      <c r="C24" s="18" t="s">
        <v>67</v>
      </c>
      <c r="D24" s="17">
        <f>SUM(D25:D26)</f>
        <v>768</v>
      </c>
      <c r="E24" s="19"/>
    </row>
    <row r="25" s="3" customFormat="1" ht="16.5" customHeight="1" spans="1:5">
      <c r="A25" s="16" t="s">
        <v>68</v>
      </c>
      <c r="B25" s="17">
        <v>2300</v>
      </c>
      <c r="C25" s="18" t="s">
        <v>41</v>
      </c>
      <c r="D25" s="17">
        <v>754</v>
      </c>
      <c r="E25" s="19"/>
    </row>
    <row r="26" s="3" customFormat="1" ht="15.75" customHeight="1" spans="1:5">
      <c r="A26" s="16" t="s">
        <v>69</v>
      </c>
      <c r="B26" s="17">
        <v>1000</v>
      </c>
      <c r="C26" s="18" t="s">
        <v>70</v>
      </c>
      <c r="D26" s="17">
        <v>14</v>
      </c>
      <c r="E26" s="19"/>
    </row>
    <row r="27" s="3" customFormat="1" ht="18.75" customHeight="1" spans="1:5">
      <c r="A27" s="16" t="s">
        <v>71</v>
      </c>
      <c r="B27" s="17"/>
      <c r="C27" s="18" t="s">
        <v>72</v>
      </c>
      <c r="D27" s="17">
        <f>D28</f>
        <v>1012</v>
      </c>
      <c r="E27" s="19"/>
    </row>
    <row r="28" s="3" customFormat="1" ht="24" customHeight="1" spans="1:5">
      <c r="A28" s="16" t="s">
        <v>73</v>
      </c>
      <c r="B28" s="17">
        <v>1400</v>
      </c>
      <c r="C28" s="18" t="s">
        <v>41</v>
      </c>
      <c r="D28" s="17">
        <v>1012</v>
      </c>
      <c r="E28" s="19"/>
    </row>
    <row r="29" s="3" customFormat="1" ht="16.5" customHeight="1" spans="1:5">
      <c r="A29" s="16" t="s">
        <v>74</v>
      </c>
      <c r="B29" s="17"/>
      <c r="C29" s="18" t="s">
        <v>75</v>
      </c>
      <c r="D29" s="17">
        <f>SUM(D30:D31)</f>
        <v>1339</v>
      </c>
      <c r="E29" s="19"/>
    </row>
    <row r="30" s="3" customFormat="1" ht="18.75" customHeight="1" spans="1:5">
      <c r="A30" s="16"/>
      <c r="B30" s="17"/>
      <c r="C30" s="18" t="s">
        <v>41</v>
      </c>
      <c r="D30" s="17">
        <v>1125</v>
      </c>
      <c r="E30" s="19"/>
    </row>
    <row r="31" s="3" customFormat="1" ht="18.75" customHeight="1" spans="1:5">
      <c r="A31" s="16"/>
      <c r="B31" s="17"/>
      <c r="C31" s="18" t="s">
        <v>76</v>
      </c>
      <c r="D31" s="17">
        <v>214</v>
      </c>
      <c r="E31" s="19"/>
    </row>
    <row r="32" s="3" customFormat="1" ht="18.75" customHeight="1" spans="1:5">
      <c r="A32" s="16"/>
      <c r="B32" s="17"/>
      <c r="C32" s="20" t="s">
        <v>77</v>
      </c>
      <c r="D32" s="17">
        <f>D33</f>
        <v>856</v>
      </c>
      <c r="E32" s="19"/>
    </row>
    <row r="33" s="3" customFormat="1" ht="18.75" customHeight="1" spans="1:5">
      <c r="A33" s="16"/>
      <c r="B33" s="17"/>
      <c r="C33" s="20" t="s">
        <v>41</v>
      </c>
      <c r="D33" s="17">
        <v>856</v>
      </c>
      <c r="E33" s="19"/>
    </row>
    <row r="34" s="3" customFormat="1" ht="18.75" customHeight="1" spans="1:5">
      <c r="A34" s="16"/>
      <c r="B34" s="17"/>
      <c r="C34" s="20" t="s">
        <v>78</v>
      </c>
      <c r="D34" s="17">
        <f>SUM(D35:D36)</f>
        <v>159</v>
      </c>
      <c r="E34" s="19"/>
    </row>
    <row r="35" s="3" customFormat="1" ht="18.75" customHeight="1" spans="1:5">
      <c r="A35" s="16"/>
      <c r="B35" s="17"/>
      <c r="C35" s="20" t="s">
        <v>41</v>
      </c>
      <c r="D35" s="17">
        <v>64</v>
      </c>
      <c r="E35" s="19"/>
    </row>
    <row r="36" s="3" customFormat="1" ht="18.75" customHeight="1" spans="1:5">
      <c r="A36" s="16"/>
      <c r="B36" s="17"/>
      <c r="C36" s="20" t="s">
        <v>79</v>
      </c>
      <c r="D36" s="17">
        <v>95</v>
      </c>
      <c r="E36" s="19"/>
    </row>
    <row r="37" s="3" customFormat="1" ht="18.75" customHeight="1" spans="1:5">
      <c r="A37" s="16"/>
      <c r="B37" s="17"/>
      <c r="C37" s="18" t="s">
        <v>80</v>
      </c>
      <c r="D37" s="17">
        <v>158</v>
      </c>
      <c r="E37" s="19"/>
    </row>
    <row r="38" s="3" customFormat="1" ht="18.75" customHeight="1" spans="1:5">
      <c r="A38" s="16"/>
      <c r="B38" s="17"/>
      <c r="C38" s="18" t="s">
        <v>41</v>
      </c>
      <c r="D38" s="17">
        <v>158</v>
      </c>
      <c r="E38" s="19"/>
    </row>
    <row r="39" s="3" customFormat="1" ht="18.75" customHeight="1" spans="1:5">
      <c r="A39" s="16"/>
      <c r="B39" s="17"/>
      <c r="C39" s="18" t="s">
        <v>81</v>
      </c>
      <c r="D39" s="17">
        <f>SUM(D40:D41)</f>
        <v>815</v>
      </c>
      <c r="E39" s="19"/>
    </row>
    <row r="40" s="3" customFormat="1" ht="18.75" customHeight="1" spans="1:5">
      <c r="A40" s="16"/>
      <c r="B40" s="17"/>
      <c r="C40" s="18" t="s">
        <v>41</v>
      </c>
      <c r="D40" s="17">
        <v>680</v>
      </c>
      <c r="E40" s="19"/>
    </row>
    <row r="41" s="3" customFormat="1" ht="18.75" customHeight="1" spans="1:5">
      <c r="A41" s="21"/>
      <c r="B41" s="22"/>
      <c r="C41" s="23" t="s">
        <v>82</v>
      </c>
      <c r="D41" s="22">
        <v>135</v>
      </c>
      <c r="E41" s="24"/>
    </row>
    <row r="42" s="3" customFormat="1" ht="18.75" customHeight="1" spans="1:5">
      <c r="A42" s="16"/>
      <c r="B42" s="17"/>
      <c r="C42" s="18" t="s">
        <v>83</v>
      </c>
      <c r="D42" s="17">
        <f t="shared" ref="D42:D46" si="0">D43</f>
        <v>12764</v>
      </c>
      <c r="E42" s="19"/>
    </row>
    <row r="43" s="3" customFormat="1" ht="18.75" customHeight="1" spans="1:5">
      <c r="A43" s="16"/>
      <c r="B43" s="17"/>
      <c r="C43" s="18" t="s">
        <v>41</v>
      </c>
      <c r="D43" s="17">
        <v>12764</v>
      </c>
      <c r="E43" s="19"/>
    </row>
    <row r="44" s="3" customFormat="1" ht="18.75" customHeight="1" spans="1:5">
      <c r="A44" s="16"/>
      <c r="B44" s="17"/>
      <c r="C44" s="18" t="s">
        <v>84</v>
      </c>
      <c r="D44" s="17">
        <f t="shared" si="0"/>
        <v>3958</v>
      </c>
      <c r="E44" s="19"/>
    </row>
    <row r="45" s="3" customFormat="1" ht="18.75" customHeight="1" spans="1:5">
      <c r="A45" s="16"/>
      <c r="B45" s="17"/>
      <c r="C45" s="18" t="s">
        <v>85</v>
      </c>
      <c r="D45" s="17">
        <v>3958</v>
      </c>
      <c r="E45" s="19"/>
    </row>
    <row r="46" s="3" customFormat="1" ht="18.75" customHeight="1" spans="1:5">
      <c r="A46" s="16"/>
      <c r="B46" s="17"/>
      <c r="C46" s="18" t="s">
        <v>86</v>
      </c>
      <c r="D46" s="17">
        <f t="shared" si="0"/>
        <v>381</v>
      </c>
      <c r="E46" s="19"/>
    </row>
    <row r="47" s="3" customFormat="1" ht="18.75" customHeight="1" spans="1:5">
      <c r="A47" s="16"/>
      <c r="B47" s="17"/>
      <c r="C47" s="18" t="s">
        <v>87</v>
      </c>
      <c r="D47" s="17">
        <v>381</v>
      </c>
      <c r="E47" s="19"/>
    </row>
    <row r="48" s="3" customFormat="1" ht="18.75" customHeight="1" spans="1:5">
      <c r="A48" s="16"/>
      <c r="B48" s="17"/>
      <c r="C48" s="20" t="s">
        <v>88</v>
      </c>
      <c r="D48" s="17">
        <f t="shared" ref="D48:D51" si="1">D49</f>
        <v>2109</v>
      </c>
      <c r="E48" s="19"/>
    </row>
    <row r="49" s="3" customFormat="1" ht="18.75" customHeight="1" spans="1:5">
      <c r="A49" s="16"/>
      <c r="B49" s="17"/>
      <c r="C49" s="20" t="s">
        <v>89</v>
      </c>
      <c r="D49" s="17">
        <v>2109</v>
      </c>
      <c r="E49" s="19"/>
    </row>
    <row r="50" s="3" customFormat="1" ht="18.75" customHeight="1" spans="1:5">
      <c r="A50" s="16"/>
      <c r="B50" s="17"/>
      <c r="C50" s="25" t="s">
        <v>90</v>
      </c>
      <c r="D50" s="17">
        <f t="shared" si="1"/>
        <v>20</v>
      </c>
      <c r="E50" s="19"/>
    </row>
    <row r="51" s="3" customFormat="1" ht="18.75" customHeight="1" spans="1:5">
      <c r="A51" s="16"/>
      <c r="B51" s="17"/>
      <c r="C51" s="20" t="s">
        <v>91</v>
      </c>
      <c r="D51" s="17">
        <f t="shared" si="1"/>
        <v>20</v>
      </c>
      <c r="E51" s="19"/>
    </row>
    <row r="52" s="3" customFormat="1" ht="18.75" customHeight="1" spans="1:5">
      <c r="A52" s="16"/>
      <c r="B52" s="17"/>
      <c r="C52" s="20" t="s">
        <v>92</v>
      </c>
      <c r="D52" s="17">
        <v>20</v>
      </c>
      <c r="E52" s="19"/>
    </row>
    <row r="53" s="3" customFormat="1" ht="18.75" customHeight="1" spans="1:6">
      <c r="A53" s="16"/>
      <c r="B53" s="17"/>
      <c r="C53" s="13" t="s">
        <v>93</v>
      </c>
      <c r="D53" s="12">
        <f>D54+D58+D66+D69+D73+D77</f>
        <v>45200</v>
      </c>
      <c r="E53" s="14"/>
      <c r="F53" s="15"/>
    </row>
    <row r="54" s="3" customFormat="1" ht="18.75" customHeight="1" spans="1:5">
      <c r="A54" s="16"/>
      <c r="B54" s="17"/>
      <c r="C54" s="18" t="s">
        <v>94</v>
      </c>
      <c r="D54" s="17">
        <f>SUM(D55:D57)</f>
        <v>351</v>
      </c>
      <c r="E54" s="19"/>
    </row>
    <row r="55" s="3" customFormat="1" ht="18.75" customHeight="1" spans="1:5">
      <c r="A55" s="16"/>
      <c r="B55" s="17"/>
      <c r="C55" s="18" t="s">
        <v>95</v>
      </c>
      <c r="D55" s="17">
        <v>35</v>
      </c>
      <c r="E55" s="19"/>
    </row>
    <row r="56" s="3" customFormat="1" ht="18.75" customHeight="1" spans="1:5">
      <c r="A56" s="16"/>
      <c r="B56" s="17"/>
      <c r="C56" s="18" t="s">
        <v>96</v>
      </c>
      <c r="D56" s="17">
        <v>65</v>
      </c>
      <c r="E56" s="19"/>
    </row>
    <row r="57" s="3" customFormat="1" ht="18.75" customHeight="1" spans="1:5">
      <c r="A57" s="16"/>
      <c r="B57" s="17"/>
      <c r="C57" s="18" t="s">
        <v>97</v>
      </c>
      <c r="D57" s="17">
        <v>251</v>
      </c>
      <c r="E57" s="19"/>
    </row>
    <row r="58" s="3" customFormat="1" ht="18.75" customHeight="1" spans="1:5">
      <c r="A58" s="16"/>
      <c r="B58" s="17"/>
      <c r="C58" s="18" t="s">
        <v>98</v>
      </c>
      <c r="D58" s="17">
        <f>SUM(D59:D65)</f>
        <v>27562</v>
      </c>
      <c r="E58" s="19"/>
    </row>
    <row r="59" s="3" customFormat="1" ht="18.75" customHeight="1" spans="1:5">
      <c r="A59" s="16"/>
      <c r="B59" s="17"/>
      <c r="C59" s="18" t="s">
        <v>41</v>
      </c>
      <c r="D59" s="17">
        <v>14569</v>
      </c>
      <c r="E59" s="19"/>
    </row>
    <row r="60" s="3" customFormat="1" ht="18.75" customHeight="1" spans="1:5">
      <c r="A60" s="16"/>
      <c r="B60" s="17"/>
      <c r="C60" s="18" t="s">
        <v>99</v>
      </c>
      <c r="D60" s="17">
        <v>4586</v>
      </c>
      <c r="E60" s="19"/>
    </row>
    <row r="61" s="3" customFormat="1" ht="18.75" customHeight="1" spans="1:5">
      <c r="A61" s="16"/>
      <c r="B61" s="17"/>
      <c r="C61" s="18" t="s">
        <v>100</v>
      </c>
      <c r="D61" s="17">
        <v>35</v>
      </c>
      <c r="E61" s="19"/>
    </row>
    <row r="62" s="3" customFormat="1" ht="18.75" customHeight="1" spans="1:5">
      <c r="A62" s="16"/>
      <c r="B62" s="17"/>
      <c r="C62" s="18" t="s">
        <v>101</v>
      </c>
      <c r="D62" s="17">
        <v>186</v>
      </c>
      <c r="E62" s="19"/>
    </row>
    <row r="63" s="3" customFormat="1" ht="18.75" customHeight="1" spans="1:5">
      <c r="A63" s="16"/>
      <c r="B63" s="17"/>
      <c r="C63" s="20" t="s">
        <v>102</v>
      </c>
      <c r="D63" s="17">
        <v>152</v>
      </c>
      <c r="E63" s="19"/>
    </row>
    <row r="64" s="3" customFormat="1" ht="18.75" customHeight="1" spans="1:5">
      <c r="A64" s="16"/>
      <c r="B64" s="17"/>
      <c r="C64" s="18" t="s">
        <v>103</v>
      </c>
      <c r="D64" s="17">
        <v>6486</v>
      </c>
      <c r="E64" s="19"/>
    </row>
    <row r="65" s="3" customFormat="1" ht="18.75" customHeight="1" spans="1:5">
      <c r="A65" s="16"/>
      <c r="B65" s="17"/>
      <c r="C65" s="18" t="s">
        <v>104</v>
      </c>
      <c r="D65" s="17">
        <v>1548</v>
      </c>
      <c r="E65" s="19"/>
    </row>
    <row r="66" s="3" customFormat="1" ht="18.75" customHeight="1" spans="1:5">
      <c r="A66" s="16"/>
      <c r="B66" s="17"/>
      <c r="C66" s="18" t="s">
        <v>105</v>
      </c>
      <c r="D66" s="17">
        <f>SUM(D67:D68)</f>
        <v>779</v>
      </c>
      <c r="E66" s="19"/>
    </row>
    <row r="67" s="3" customFormat="1" ht="18.75" customHeight="1" spans="1:5">
      <c r="A67" s="16"/>
      <c r="B67" s="17"/>
      <c r="C67" s="18" t="s">
        <v>41</v>
      </c>
      <c r="D67" s="17">
        <v>710</v>
      </c>
      <c r="E67" s="19"/>
    </row>
    <row r="68" s="3" customFormat="1" ht="18.75" customHeight="1" spans="1:5">
      <c r="A68" s="16"/>
      <c r="B68" s="17"/>
      <c r="C68" s="18" t="s">
        <v>106</v>
      </c>
      <c r="D68" s="17">
        <v>69</v>
      </c>
      <c r="E68" s="19"/>
    </row>
    <row r="69" s="3" customFormat="1" ht="18.75" customHeight="1" spans="1:5">
      <c r="A69" s="16"/>
      <c r="B69" s="17"/>
      <c r="C69" s="18" t="s">
        <v>107</v>
      </c>
      <c r="D69" s="17">
        <f>SUM(D70:D72)</f>
        <v>1840</v>
      </c>
      <c r="E69" s="19"/>
    </row>
    <row r="70" s="3" customFormat="1" ht="18.75" customHeight="1" spans="1:5">
      <c r="A70" s="16"/>
      <c r="B70" s="17"/>
      <c r="C70" s="18" t="s">
        <v>41</v>
      </c>
      <c r="D70" s="17">
        <v>800</v>
      </c>
      <c r="E70" s="19"/>
    </row>
    <row r="71" s="3" customFormat="1" ht="18.75" customHeight="1" spans="1:5">
      <c r="A71" s="16"/>
      <c r="B71" s="17"/>
      <c r="C71" s="18" t="s">
        <v>108</v>
      </c>
      <c r="D71" s="17">
        <v>948</v>
      </c>
      <c r="E71" s="19"/>
    </row>
    <row r="72" s="3" customFormat="1" ht="18.75" customHeight="1" spans="1:5">
      <c r="A72" s="16"/>
      <c r="B72" s="17"/>
      <c r="C72" s="18" t="s">
        <v>109</v>
      </c>
      <c r="D72" s="17">
        <v>92</v>
      </c>
      <c r="E72" s="19"/>
    </row>
    <row r="73" s="3" customFormat="1" ht="18.75" customHeight="1" spans="1:5">
      <c r="A73" s="16"/>
      <c r="B73" s="17"/>
      <c r="C73" s="18" t="s">
        <v>110</v>
      </c>
      <c r="D73" s="17">
        <f>SUM(D74:D76)</f>
        <v>986</v>
      </c>
      <c r="E73" s="19"/>
    </row>
    <row r="74" s="3" customFormat="1" ht="18.75" customHeight="1" spans="1:5">
      <c r="A74" s="16"/>
      <c r="B74" s="17"/>
      <c r="C74" s="18" t="s">
        <v>41</v>
      </c>
      <c r="D74" s="17">
        <v>856</v>
      </c>
      <c r="E74" s="19"/>
    </row>
    <row r="75" s="3" customFormat="1" ht="18.75" customHeight="1" spans="1:5">
      <c r="A75" s="16"/>
      <c r="B75" s="17"/>
      <c r="C75" s="18" t="s">
        <v>111</v>
      </c>
      <c r="D75" s="17">
        <v>34</v>
      </c>
      <c r="E75" s="19"/>
    </row>
    <row r="76" s="3" customFormat="1" ht="18.75" customHeight="1" spans="1:5">
      <c r="A76" s="16"/>
      <c r="B76" s="17"/>
      <c r="C76" s="18" t="s">
        <v>112</v>
      </c>
      <c r="D76" s="17">
        <v>96</v>
      </c>
      <c r="E76" s="19"/>
    </row>
    <row r="77" s="3" customFormat="1" ht="22.5" customHeight="1" spans="1:5">
      <c r="A77" s="16"/>
      <c r="B77" s="17"/>
      <c r="C77" s="18" t="s">
        <v>113</v>
      </c>
      <c r="D77" s="17">
        <f>D78</f>
        <v>13682</v>
      </c>
      <c r="E77" s="19"/>
    </row>
    <row r="78" s="3" customFormat="1" ht="32.25" customHeight="1" spans="1:5">
      <c r="A78" s="16"/>
      <c r="B78" s="17"/>
      <c r="C78" s="18" t="s">
        <v>114</v>
      </c>
      <c r="D78" s="17">
        <v>13682</v>
      </c>
      <c r="E78" s="19"/>
    </row>
    <row r="79" s="3" customFormat="1" ht="54.75" customHeight="1" spans="1:6">
      <c r="A79" s="16"/>
      <c r="B79" s="17"/>
      <c r="C79" s="13" t="s">
        <v>115</v>
      </c>
      <c r="D79" s="12">
        <f>D80+D83+D89+D93+D96+D99</f>
        <v>116380</v>
      </c>
      <c r="E79" s="14"/>
      <c r="F79" s="15"/>
    </row>
    <row r="80" s="3" customFormat="1" ht="18.75" customHeight="1" spans="1:5">
      <c r="A80" s="16"/>
      <c r="B80" s="17"/>
      <c r="C80" s="18" t="s">
        <v>116</v>
      </c>
      <c r="D80" s="17">
        <f>SUM(D81:D82)</f>
        <v>6032</v>
      </c>
      <c r="E80" s="19"/>
    </row>
    <row r="81" s="3" customFormat="1" ht="18.75" customHeight="1" spans="1:5">
      <c r="A81" s="16"/>
      <c r="B81" s="17"/>
      <c r="C81" s="18" t="s">
        <v>41</v>
      </c>
      <c r="D81" s="17">
        <v>5986</v>
      </c>
      <c r="E81" s="19"/>
    </row>
    <row r="82" s="3" customFormat="1" ht="18.75" customHeight="1" spans="1:5">
      <c r="A82" s="16"/>
      <c r="B82" s="17"/>
      <c r="C82" s="18" t="s">
        <v>117</v>
      </c>
      <c r="D82" s="17">
        <v>46</v>
      </c>
      <c r="E82" s="19"/>
    </row>
    <row r="83" s="3" customFormat="1" ht="18.75" customHeight="1" spans="1:5">
      <c r="A83" s="16"/>
      <c r="B83" s="17"/>
      <c r="C83" s="18" t="s">
        <v>118</v>
      </c>
      <c r="D83" s="17">
        <f>SUM(D84:D88)</f>
        <v>106160</v>
      </c>
      <c r="E83" s="19"/>
    </row>
    <row r="84" s="3" customFormat="1" ht="18.75" customHeight="1" spans="1:5">
      <c r="A84" s="21"/>
      <c r="B84" s="22"/>
      <c r="C84" s="23" t="s">
        <v>119</v>
      </c>
      <c r="D84" s="22">
        <v>8570</v>
      </c>
      <c r="E84" s="24"/>
    </row>
    <row r="85" s="3" customFormat="1" ht="18.75" customHeight="1" spans="1:5">
      <c r="A85" s="16"/>
      <c r="B85" s="17"/>
      <c r="C85" s="18" t="s">
        <v>120</v>
      </c>
      <c r="D85" s="26">
        <v>44082</v>
      </c>
      <c r="E85" s="19"/>
    </row>
    <row r="86" s="3" customFormat="1" ht="18.75" customHeight="1" spans="1:5">
      <c r="A86" s="16"/>
      <c r="B86" s="17"/>
      <c r="C86" s="18" t="s">
        <v>121</v>
      </c>
      <c r="D86" s="17">
        <v>31250</v>
      </c>
      <c r="E86" s="19"/>
    </row>
    <row r="87" s="3" customFormat="1" ht="18.75" customHeight="1" spans="1:5">
      <c r="A87" s="16"/>
      <c r="B87" s="17"/>
      <c r="C87" s="18" t="s">
        <v>122</v>
      </c>
      <c r="D87" s="17">
        <v>2134</v>
      </c>
      <c r="E87" s="19"/>
    </row>
    <row r="88" s="3" customFormat="1" ht="18.75" customHeight="1" spans="1:5">
      <c r="A88" s="16"/>
      <c r="B88" s="17"/>
      <c r="C88" s="18" t="s">
        <v>123</v>
      </c>
      <c r="D88" s="17">
        <v>20124</v>
      </c>
      <c r="E88" s="19"/>
    </row>
    <row r="89" s="3" customFormat="1" ht="18.75" customHeight="1" spans="1:5">
      <c r="A89" s="16"/>
      <c r="B89" s="17"/>
      <c r="C89" s="18" t="s">
        <v>124</v>
      </c>
      <c r="D89" s="17">
        <f>SUM(D90:D92)</f>
        <v>2490</v>
      </c>
      <c r="E89" s="19"/>
    </row>
    <row r="90" s="3" customFormat="1" ht="18.75" customHeight="1" spans="1:5">
      <c r="A90" s="16"/>
      <c r="B90" s="17"/>
      <c r="C90" s="18" t="s">
        <v>125</v>
      </c>
      <c r="D90" s="17">
        <v>637</v>
      </c>
      <c r="E90" s="19"/>
    </row>
    <row r="91" s="3" customFormat="1" ht="18.75" customHeight="1" spans="1:5">
      <c r="A91" s="16"/>
      <c r="B91" s="17"/>
      <c r="C91" s="18" t="s">
        <v>126</v>
      </c>
      <c r="D91" s="17">
        <v>877</v>
      </c>
      <c r="E91" s="19"/>
    </row>
    <row r="92" s="3" customFormat="1" ht="18.75" customHeight="1" spans="1:5">
      <c r="A92" s="16"/>
      <c r="B92" s="17"/>
      <c r="C92" s="18" t="s">
        <v>127</v>
      </c>
      <c r="D92" s="17">
        <v>976</v>
      </c>
      <c r="E92" s="19"/>
    </row>
    <row r="93" s="3" customFormat="1" ht="18.75" customHeight="1" spans="1:5">
      <c r="A93" s="16"/>
      <c r="B93" s="17"/>
      <c r="C93" s="18" t="s">
        <v>128</v>
      </c>
      <c r="D93" s="17">
        <f>SUM(D94:D95)</f>
        <v>825</v>
      </c>
      <c r="E93" s="19"/>
    </row>
    <row r="94" s="3" customFormat="1" ht="18.75" customHeight="1" spans="1:5">
      <c r="A94" s="16"/>
      <c r="B94" s="17"/>
      <c r="C94" s="18" t="s">
        <v>129</v>
      </c>
      <c r="D94" s="17">
        <v>462</v>
      </c>
      <c r="E94" s="19"/>
    </row>
    <row r="95" s="3" customFormat="1" ht="18.75" customHeight="1" spans="1:5">
      <c r="A95" s="16"/>
      <c r="B95" s="17"/>
      <c r="C95" s="18" t="s">
        <v>130</v>
      </c>
      <c r="D95" s="17">
        <v>363</v>
      </c>
      <c r="E95" s="19"/>
    </row>
    <row r="96" s="3" customFormat="1" ht="18.75" customHeight="1" spans="1:5">
      <c r="A96" s="16"/>
      <c r="B96" s="17"/>
      <c r="C96" s="18" t="s">
        <v>131</v>
      </c>
      <c r="D96" s="17">
        <f>SUM(D97:D98)</f>
        <v>534</v>
      </c>
      <c r="E96" s="19"/>
    </row>
    <row r="97" s="3" customFormat="1" ht="18.75" customHeight="1" spans="1:5">
      <c r="A97" s="16"/>
      <c r="B97" s="17"/>
      <c r="C97" s="18" t="s">
        <v>132</v>
      </c>
      <c r="D97" s="17">
        <v>286</v>
      </c>
      <c r="E97" s="19"/>
    </row>
    <row r="98" s="3" customFormat="1" ht="18.75" customHeight="1" spans="1:5">
      <c r="A98" s="16"/>
      <c r="B98" s="17"/>
      <c r="C98" s="18" t="s">
        <v>133</v>
      </c>
      <c r="D98" s="17">
        <v>248</v>
      </c>
      <c r="E98" s="19"/>
    </row>
    <row r="99" s="3" customFormat="1" ht="18.75" customHeight="1" spans="1:5">
      <c r="A99" s="16"/>
      <c r="B99" s="17"/>
      <c r="C99" s="18" t="s">
        <v>134</v>
      </c>
      <c r="D99" s="17">
        <f>D100</f>
        <v>339</v>
      </c>
      <c r="E99" s="19"/>
    </row>
    <row r="100" s="3" customFormat="1" ht="18.75" customHeight="1" spans="1:5">
      <c r="A100" s="16"/>
      <c r="B100" s="17"/>
      <c r="C100" s="18" t="s">
        <v>135</v>
      </c>
      <c r="D100" s="17">
        <v>339</v>
      </c>
      <c r="E100" s="19"/>
    </row>
    <row r="101" s="3" customFormat="1" ht="18.75" customHeight="1" spans="1:6">
      <c r="A101" s="16"/>
      <c r="B101" s="17"/>
      <c r="C101" s="13" t="s">
        <v>136</v>
      </c>
      <c r="D101" s="12">
        <f>D102+D104</f>
        <v>246</v>
      </c>
      <c r="E101" s="14"/>
      <c r="F101" s="15"/>
    </row>
    <row r="102" s="3" customFormat="1" ht="18.75" customHeight="1" spans="1:5">
      <c r="A102" s="16"/>
      <c r="B102" s="17"/>
      <c r="C102" s="18" t="s">
        <v>137</v>
      </c>
      <c r="D102" s="17">
        <f>D103</f>
        <v>216</v>
      </c>
      <c r="E102" s="19"/>
    </row>
    <row r="103" s="3" customFormat="1" ht="18.75" customHeight="1" spans="1:5">
      <c r="A103" s="16"/>
      <c r="B103" s="17"/>
      <c r="C103" s="18" t="s">
        <v>41</v>
      </c>
      <c r="D103" s="17">
        <v>216</v>
      </c>
      <c r="E103" s="19"/>
    </row>
    <row r="104" s="3" customFormat="1" ht="18.75" customHeight="1" spans="1:5">
      <c r="A104" s="16"/>
      <c r="B104" s="17"/>
      <c r="C104" s="18" t="s">
        <v>138</v>
      </c>
      <c r="D104" s="17">
        <f>SUM(D105:D106)</f>
        <v>30</v>
      </c>
      <c r="E104" s="19"/>
    </row>
    <row r="105" s="3" customFormat="1" ht="18.75" customHeight="1" spans="1:5">
      <c r="A105" s="16"/>
      <c r="B105" s="17"/>
      <c r="C105" s="18" t="s">
        <v>139</v>
      </c>
      <c r="D105" s="17">
        <v>9</v>
      </c>
      <c r="E105" s="19"/>
    </row>
    <row r="106" s="3" customFormat="1" ht="18.75" customHeight="1" spans="1:5">
      <c r="A106" s="16"/>
      <c r="B106" s="17"/>
      <c r="C106" s="18" t="s">
        <v>140</v>
      </c>
      <c r="D106" s="17">
        <v>21</v>
      </c>
      <c r="E106" s="19"/>
    </row>
    <row r="107" s="3" customFormat="1" ht="18.75" customHeight="1" spans="1:6">
      <c r="A107" s="16"/>
      <c r="B107" s="17"/>
      <c r="C107" s="13" t="s">
        <v>141</v>
      </c>
      <c r="D107" s="12">
        <f>D108+D114+D121</f>
        <v>2800</v>
      </c>
      <c r="E107" s="14"/>
      <c r="F107" s="15"/>
    </row>
    <row r="108" s="3" customFormat="1" ht="16.5" customHeight="1" spans="1:5">
      <c r="A108" s="16"/>
      <c r="B108" s="17"/>
      <c r="C108" s="18" t="s">
        <v>142</v>
      </c>
      <c r="D108" s="17">
        <f>SUM(D109:D113)</f>
        <v>1624</v>
      </c>
      <c r="E108" s="19"/>
    </row>
    <row r="109" s="3" customFormat="1" ht="15.75" customHeight="1" spans="1:5">
      <c r="A109" s="16"/>
      <c r="B109" s="17"/>
      <c r="C109" s="18" t="s">
        <v>143</v>
      </c>
      <c r="D109" s="17">
        <v>92</v>
      </c>
      <c r="E109" s="19"/>
    </row>
    <row r="110" s="3" customFormat="1" ht="22.5" customHeight="1" spans="1:5">
      <c r="A110" s="16"/>
      <c r="B110" s="17"/>
      <c r="C110" s="18" t="s">
        <v>144</v>
      </c>
      <c r="D110" s="17">
        <v>432</v>
      </c>
      <c r="E110" s="19"/>
    </row>
    <row r="111" s="3" customFormat="1" ht="15.75" customHeight="1" spans="1:5">
      <c r="A111" s="16"/>
      <c r="B111" s="17"/>
      <c r="C111" s="18" t="s">
        <v>145</v>
      </c>
      <c r="D111" s="17">
        <v>986</v>
      </c>
      <c r="E111" s="19"/>
    </row>
    <row r="112" s="3" customFormat="1" ht="16.5" customHeight="1" spans="1:5">
      <c r="A112" s="16"/>
      <c r="B112" s="17"/>
      <c r="C112" s="18" t="s">
        <v>146</v>
      </c>
      <c r="D112" s="17">
        <v>18</v>
      </c>
      <c r="E112" s="19"/>
    </row>
    <row r="113" s="3" customFormat="1" ht="15.75" customHeight="1" spans="1:5">
      <c r="A113" s="16"/>
      <c r="B113" s="17"/>
      <c r="C113" s="18" t="s">
        <v>147</v>
      </c>
      <c r="D113" s="17">
        <v>96</v>
      </c>
      <c r="E113" s="19"/>
    </row>
    <row r="114" s="3" customFormat="1" ht="16.5" customHeight="1" spans="1:5">
      <c r="A114" s="16"/>
      <c r="B114" s="17"/>
      <c r="C114" s="18" t="s">
        <v>148</v>
      </c>
      <c r="D114" s="17">
        <f>SUM(D115:D120)</f>
        <v>1048</v>
      </c>
      <c r="E114" s="19"/>
    </row>
    <row r="115" s="3" customFormat="1" ht="18.75" customHeight="1" spans="1:5">
      <c r="A115" s="16"/>
      <c r="B115" s="17"/>
      <c r="C115" s="18" t="s">
        <v>41</v>
      </c>
      <c r="D115" s="17">
        <v>298</v>
      </c>
      <c r="E115" s="19"/>
    </row>
    <row r="116" s="3" customFormat="1" ht="15" customHeight="1" spans="1:5">
      <c r="A116" s="16"/>
      <c r="B116" s="17"/>
      <c r="C116" s="18" t="s">
        <v>149</v>
      </c>
      <c r="D116" s="17">
        <v>45</v>
      </c>
      <c r="E116" s="19"/>
    </row>
    <row r="117" s="3" customFormat="1" ht="18.75" customHeight="1" spans="1:5">
      <c r="A117" s="16"/>
      <c r="B117" s="17"/>
      <c r="C117" s="18" t="s">
        <v>150</v>
      </c>
      <c r="D117" s="17">
        <v>604</v>
      </c>
      <c r="E117" s="19"/>
    </row>
    <row r="118" s="3" customFormat="1" ht="18.75" customHeight="1" spans="1:5">
      <c r="A118" s="16"/>
      <c r="B118" s="17"/>
      <c r="C118" s="18" t="s">
        <v>151</v>
      </c>
      <c r="D118" s="17">
        <v>22</v>
      </c>
      <c r="E118" s="19"/>
    </row>
    <row r="119" s="3" customFormat="1" ht="21" customHeight="1" spans="1:5">
      <c r="A119" s="16"/>
      <c r="B119" s="17"/>
      <c r="C119" s="18" t="s">
        <v>152</v>
      </c>
      <c r="D119" s="17">
        <v>6</v>
      </c>
      <c r="E119" s="19"/>
    </row>
    <row r="120" s="3" customFormat="1" ht="18.75" customHeight="1" spans="1:5">
      <c r="A120" s="16"/>
      <c r="B120" s="17"/>
      <c r="C120" s="18" t="s">
        <v>153</v>
      </c>
      <c r="D120" s="17">
        <v>73</v>
      </c>
      <c r="E120" s="19"/>
    </row>
    <row r="121" s="3" customFormat="1" ht="18.75" customHeight="1" spans="1:5">
      <c r="A121" s="16"/>
      <c r="B121" s="17"/>
      <c r="C121" s="18" t="s">
        <v>154</v>
      </c>
      <c r="D121" s="17">
        <f>D122</f>
        <v>128</v>
      </c>
      <c r="E121" s="19"/>
    </row>
    <row r="122" s="3" customFormat="1" ht="18.75" customHeight="1" spans="1:5">
      <c r="A122" s="16"/>
      <c r="B122" s="17"/>
      <c r="C122" s="18" t="s">
        <v>155</v>
      </c>
      <c r="D122" s="17">
        <v>128</v>
      </c>
      <c r="E122" s="19"/>
    </row>
    <row r="123" s="3" customFormat="1" ht="18.75" customHeight="1" spans="1:6">
      <c r="A123" s="16"/>
      <c r="B123" s="17"/>
      <c r="C123" s="13" t="s">
        <v>156</v>
      </c>
      <c r="D123" s="12">
        <f>D124+D127+D129+D131+D133+D136+D140+D143+D148+D153+D155+D157+D160+D163+D165</f>
        <v>45600</v>
      </c>
      <c r="E123" s="14"/>
      <c r="F123" s="15"/>
    </row>
    <row r="124" s="3" customFormat="1" ht="18.75" customHeight="1" spans="1:5">
      <c r="A124" s="16"/>
      <c r="B124" s="17"/>
      <c r="C124" s="18" t="s">
        <v>157</v>
      </c>
      <c r="D124" s="17">
        <f>SUM(D125:D126)</f>
        <v>1955</v>
      </c>
      <c r="E124" s="19"/>
    </row>
    <row r="125" s="3" customFormat="1" ht="18.75" customHeight="1" spans="1:5">
      <c r="A125" s="16"/>
      <c r="B125" s="17"/>
      <c r="C125" s="18" t="s">
        <v>41</v>
      </c>
      <c r="D125" s="17">
        <v>1389</v>
      </c>
      <c r="E125" s="19"/>
    </row>
    <row r="126" s="3" customFormat="1" ht="18.75" customHeight="1" spans="1:5">
      <c r="A126" s="16"/>
      <c r="B126" s="17"/>
      <c r="C126" s="18" t="s">
        <v>158</v>
      </c>
      <c r="D126" s="17">
        <v>566</v>
      </c>
      <c r="E126" s="19"/>
    </row>
    <row r="127" s="3" customFormat="1" ht="18.75" customHeight="1" spans="1:5">
      <c r="A127" s="16"/>
      <c r="B127" s="17"/>
      <c r="C127" s="18" t="s">
        <v>159</v>
      </c>
      <c r="D127" s="17">
        <f>SUM(D128:D128)</f>
        <v>1026</v>
      </c>
      <c r="E127" s="19"/>
    </row>
    <row r="128" s="3" customFormat="1" ht="18.75" customHeight="1" spans="1:5">
      <c r="A128" s="16"/>
      <c r="B128" s="17"/>
      <c r="C128" s="18" t="s">
        <v>41</v>
      </c>
      <c r="D128" s="17">
        <v>1026</v>
      </c>
      <c r="E128" s="19"/>
    </row>
    <row r="129" s="3" customFormat="1" ht="18.75" customHeight="1" spans="1:5">
      <c r="A129" s="16"/>
      <c r="B129" s="17"/>
      <c r="C129" s="18" t="s">
        <v>160</v>
      </c>
      <c r="D129" s="17">
        <f>D130</f>
        <v>3089</v>
      </c>
      <c r="E129" s="19"/>
    </row>
    <row r="130" s="3" customFormat="1" ht="27" spans="1:5">
      <c r="A130" s="16"/>
      <c r="B130" s="17"/>
      <c r="C130" s="18" t="s">
        <v>161</v>
      </c>
      <c r="D130" s="17">
        <v>3089</v>
      </c>
      <c r="E130" s="19"/>
    </row>
    <row r="131" s="3" customFormat="1" ht="18.75" customHeight="1" spans="1:5">
      <c r="A131" s="16"/>
      <c r="B131" s="17"/>
      <c r="C131" s="18" t="s">
        <v>162</v>
      </c>
      <c r="D131" s="17">
        <f>D132</f>
        <v>15960</v>
      </c>
      <c r="E131" s="19"/>
    </row>
    <row r="132" s="3" customFormat="1" ht="18.75" customHeight="1" spans="1:5">
      <c r="A132" s="16"/>
      <c r="B132" s="17"/>
      <c r="C132" s="18" t="s">
        <v>163</v>
      </c>
      <c r="D132" s="17">
        <v>15960</v>
      </c>
      <c r="E132" s="19"/>
    </row>
    <row r="133" s="3" customFormat="1" ht="18.75" customHeight="1" spans="1:5">
      <c r="A133" s="16"/>
      <c r="B133" s="17"/>
      <c r="C133" s="18" t="s">
        <v>164</v>
      </c>
      <c r="D133" s="17">
        <f>SUM(D134:D135)</f>
        <v>1352</v>
      </c>
      <c r="E133" s="19"/>
    </row>
    <row r="134" s="3" customFormat="1" ht="18.75" customHeight="1" spans="1:5">
      <c r="A134" s="16"/>
      <c r="B134" s="17"/>
      <c r="C134" s="18" t="s">
        <v>165</v>
      </c>
      <c r="D134" s="17">
        <v>963</v>
      </c>
      <c r="E134" s="19"/>
    </row>
    <row r="135" s="3" customFormat="1" ht="18.75" customHeight="1" spans="1:5">
      <c r="A135" s="16"/>
      <c r="B135" s="17"/>
      <c r="C135" s="18" t="s">
        <v>166</v>
      </c>
      <c r="D135" s="17">
        <v>389</v>
      </c>
      <c r="E135" s="19"/>
    </row>
    <row r="136" s="3" customFormat="1" ht="18.75" customHeight="1" spans="1:5">
      <c r="A136" s="16"/>
      <c r="B136" s="17"/>
      <c r="C136" s="18" t="s">
        <v>167</v>
      </c>
      <c r="D136" s="17">
        <f>SUM(D137:D139)</f>
        <v>99</v>
      </c>
      <c r="E136" s="19"/>
    </row>
    <row r="137" s="3" customFormat="1" ht="18.75" customHeight="1" spans="1:5">
      <c r="A137" s="16"/>
      <c r="B137" s="17"/>
      <c r="C137" s="18" t="s">
        <v>168</v>
      </c>
      <c r="D137" s="17">
        <v>29</v>
      </c>
      <c r="E137" s="19"/>
    </row>
    <row r="138" s="3" customFormat="1" ht="18.75" customHeight="1" spans="1:5">
      <c r="A138" s="16"/>
      <c r="B138" s="17"/>
      <c r="C138" s="18" t="s">
        <v>169</v>
      </c>
      <c r="D138" s="17">
        <v>68</v>
      </c>
      <c r="E138" s="19"/>
    </row>
    <row r="139" s="3" customFormat="1" ht="18.75" customHeight="1" spans="1:5">
      <c r="A139" s="16"/>
      <c r="B139" s="17"/>
      <c r="C139" s="18" t="s">
        <v>170</v>
      </c>
      <c r="D139" s="17">
        <v>2</v>
      </c>
      <c r="E139" s="19"/>
    </row>
    <row r="140" s="3" customFormat="1" ht="18.75" customHeight="1" spans="1:5">
      <c r="A140" s="16"/>
      <c r="B140" s="17"/>
      <c r="C140" s="18" t="s">
        <v>171</v>
      </c>
      <c r="D140" s="17">
        <f>SUM(D141:D142)</f>
        <v>3</v>
      </c>
      <c r="E140" s="19"/>
    </row>
    <row r="141" s="3" customFormat="1" ht="18.75" customHeight="1" spans="1:5">
      <c r="A141" s="16"/>
      <c r="B141" s="17"/>
      <c r="C141" s="18" t="s">
        <v>172</v>
      </c>
      <c r="D141" s="17">
        <v>1</v>
      </c>
      <c r="E141" s="19"/>
    </row>
    <row r="142" s="3" customFormat="1" ht="18.75" customHeight="1" spans="1:5">
      <c r="A142" s="16"/>
      <c r="B142" s="17"/>
      <c r="C142" s="18" t="s">
        <v>173</v>
      </c>
      <c r="D142" s="17">
        <v>2</v>
      </c>
      <c r="E142" s="19"/>
    </row>
    <row r="143" s="3" customFormat="1" ht="18.75" customHeight="1" spans="1:5">
      <c r="A143" s="16"/>
      <c r="B143" s="17"/>
      <c r="C143" s="18" t="s">
        <v>174</v>
      </c>
      <c r="D143" s="17">
        <f>SUM(D144:D147)</f>
        <v>371</v>
      </c>
      <c r="E143" s="19"/>
    </row>
    <row r="144" s="3" customFormat="1" ht="18.75" customHeight="1" spans="1:5">
      <c r="A144" s="16"/>
      <c r="B144" s="17"/>
      <c r="C144" s="18" t="s">
        <v>175</v>
      </c>
      <c r="D144" s="17">
        <v>156</v>
      </c>
      <c r="E144" s="19"/>
    </row>
    <row r="145" s="3" customFormat="1" ht="18.75" customHeight="1" spans="1:5">
      <c r="A145" s="16"/>
      <c r="B145" s="17"/>
      <c r="C145" s="18" t="s">
        <v>176</v>
      </c>
      <c r="D145" s="17">
        <v>206</v>
      </c>
      <c r="E145" s="19"/>
    </row>
    <row r="146" s="3" customFormat="1" ht="18.75" customHeight="1" spans="1:5">
      <c r="A146" s="16"/>
      <c r="B146" s="17"/>
      <c r="C146" s="18" t="s">
        <v>177</v>
      </c>
      <c r="D146" s="17"/>
      <c r="E146" s="19"/>
    </row>
    <row r="147" s="3" customFormat="1" ht="18.75" customHeight="1" spans="1:5">
      <c r="A147" s="16"/>
      <c r="B147" s="17"/>
      <c r="C147" s="18" t="s">
        <v>178</v>
      </c>
      <c r="D147" s="17">
        <v>9</v>
      </c>
      <c r="E147" s="19"/>
    </row>
    <row r="148" s="3" customFormat="1" ht="18.75" customHeight="1" spans="1:5">
      <c r="A148" s="16"/>
      <c r="B148" s="17"/>
      <c r="C148" s="18" t="s">
        <v>179</v>
      </c>
      <c r="D148" s="17">
        <f>SUM(D149:D152)</f>
        <v>1090</v>
      </c>
      <c r="E148" s="19"/>
    </row>
    <row r="149" s="3" customFormat="1" ht="18.75" customHeight="1" spans="1:5">
      <c r="A149" s="16"/>
      <c r="B149" s="17"/>
      <c r="C149" s="18" t="s">
        <v>41</v>
      </c>
      <c r="D149" s="17">
        <v>312</v>
      </c>
      <c r="E149" s="19"/>
    </row>
    <row r="150" s="3" customFormat="1" ht="18.75" customHeight="1" spans="1:5">
      <c r="A150" s="16"/>
      <c r="B150" s="17"/>
      <c r="C150" s="18" t="s">
        <v>180</v>
      </c>
      <c r="D150" s="17">
        <v>38</v>
      </c>
      <c r="E150" s="19"/>
    </row>
    <row r="151" s="3" customFormat="1" ht="18.75" customHeight="1" spans="1:5">
      <c r="A151" s="16"/>
      <c r="B151" s="17"/>
      <c r="C151" s="18" t="s">
        <v>181</v>
      </c>
      <c r="D151" s="17">
        <v>735</v>
      </c>
      <c r="E151" s="19"/>
    </row>
    <row r="152" s="3" customFormat="1" ht="18.75" customHeight="1" spans="1:5">
      <c r="A152" s="16"/>
      <c r="B152" s="17"/>
      <c r="C152" s="18" t="s">
        <v>182</v>
      </c>
      <c r="D152" s="17">
        <v>5</v>
      </c>
      <c r="E152" s="19"/>
    </row>
    <row r="153" s="3" customFormat="1" ht="18.75" customHeight="1" spans="1:5">
      <c r="A153" s="16"/>
      <c r="B153" s="17"/>
      <c r="C153" s="18" t="s">
        <v>183</v>
      </c>
      <c r="D153" s="17">
        <f>D154</f>
        <v>4893</v>
      </c>
      <c r="E153" s="19"/>
    </row>
    <row r="154" s="3" customFormat="1" ht="18.75" customHeight="1" spans="1:5">
      <c r="A154" s="16"/>
      <c r="B154" s="17"/>
      <c r="C154" s="18" t="s">
        <v>184</v>
      </c>
      <c r="D154" s="17">
        <v>4893</v>
      </c>
      <c r="E154" s="19"/>
    </row>
    <row r="155" s="3" customFormat="1" ht="18.75" customHeight="1" spans="1:5">
      <c r="A155" s="16"/>
      <c r="B155" s="17"/>
      <c r="C155" s="18" t="s">
        <v>185</v>
      </c>
      <c r="D155" s="17">
        <f>D156</f>
        <v>68</v>
      </c>
      <c r="E155" s="19"/>
    </row>
    <row r="156" s="3" customFormat="1" ht="18.75" customHeight="1" spans="1:5">
      <c r="A156" s="16"/>
      <c r="B156" s="17"/>
      <c r="C156" s="18" t="s">
        <v>41</v>
      </c>
      <c r="D156" s="17">
        <v>68</v>
      </c>
      <c r="E156" s="19"/>
    </row>
    <row r="157" s="3" customFormat="1" ht="18.75" customHeight="1" spans="1:5">
      <c r="A157" s="16"/>
      <c r="B157" s="17"/>
      <c r="C157" s="18" t="s">
        <v>186</v>
      </c>
      <c r="D157" s="17">
        <f>SUM(D158:D159)</f>
        <v>13283</v>
      </c>
      <c r="E157" s="19"/>
    </row>
    <row r="158" s="3" customFormat="1" ht="18.75" customHeight="1" spans="1:5">
      <c r="A158" s="16"/>
      <c r="B158" s="17"/>
      <c r="C158" s="18" t="s">
        <v>187</v>
      </c>
      <c r="D158" s="17">
        <v>4984</v>
      </c>
      <c r="E158" s="19"/>
    </row>
    <row r="159" s="3" customFormat="1" ht="18.75" customHeight="1" spans="1:5">
      <c r="A159" s="16"/>
      <c r="B159" s="17"/>
      <c r="C159" s="18" t="s">
        <v>188</v>
      </c>
      <c r="D159" s="17">
        <v>8299</v>
      </c>
      <c r="E159" s="19"/>
    </row>
    <row r="160" s="3" customFormat="1" ht="18.75" customHeight="1" spans="1:5">
      <c r="A160" s="16"/>
      <c r="B160" s="17"/>
      <c r="C160" s="20" t="s">
        <v>189</v>
      </c>
      <c r="D160" s="17">
        <f>SUM(D161:D162)</f>
        <v>1462</v>
      </c>
      <c r="E160" s="19"/>
    </row>
    <row r="161" s="3" customFormat="1" ht="18.75" customHeight="1" spans="1:5">
      <c r="A161" s="16"/>
      <c r="B161" s="17"/>
      <c r="C161" s="20" t="s">
        <v>190</v>
      </c>
      <c r="D161" s="17">
        <v>1456</v>
      </c>
      <c r="E161" s="19"/>
    </row>
    <row r="162" s="3" customFormat="1" ht="18.75" customHeight="1" spans="1:5">
      <c r="A162" s="16"/>
      <c r="B162" s="17"/>
      <c r="C162" s="18" t="s">
        <v>191</v>
      </c>
      <c r="D162" s="17">
        <v>6</v>
      </c>
      <c r="E162" s="19"/>
    </row>
    <row r="163" s="3" customFormat="1" ht="18.75" customHeight="1" spans="1:5">
      <c r="A163" s="16"/>
      <c r="B163" s="17"/>
      <c r="C163" s="20" t="s">
        <v>192</v>
      </c>
      <c r="D163" s="17">
        <f t="shared" ref="D163:D168" si="2">D164</f>
        <v>36</v>
      </c>
      <c r="E163" s="19"/>
    </row>
    <row r="164" s="3" customFormat="1" ht="18.75" customHeight="1" spans="1:5">
      <c r="A164" s="16"/>
      <c r="B164" s="17"/>
      <c r="C164" s="20" t="s">
        <v>193</v>
      </c>
      <c r="D164" s="17">
        <v>36</v>
      </c>
      <c r="E164" s="19"/>
    </row>
    <row r="165" s="3" customFormat="1" ht="18.75" customHeight="1" spans="1:5">
      <c r="A165" s="16"/>
      <c r="B165" s="17"/>
      <c r="C165" s="20" t="s">
        <v>194</v>
      </c>
      <c r="D165" s="17">
        <f t="shared" si="2"/>
        <v>913</v>
      </c>
      <c r="E165" s="19"/>
    </row>
    <row r="166" s="3" customFormat="1" ht="18.75" customHeight="1" spans="1:5">
      <c r="A166" s="16"/>
      <c r="B166" s="17"/>
      <c r="C166" s="18" t="s">
        <v>195</v>
      </c>
      <c r="D166" s="17">
        <v>913</v>
      </c>
      <c r="E166" s="19"/>
    </row>
    <row r="167" s="3" customFormat="1" ht="18.75" customHeight="1" spans="1:6">
      <c r="A167" s="16"/>
      <c r="B167" s="17"/>
      <c r="C167" s="13" t="s">
        <v>196</v>
      </c>
      <c r="D167" s="12">
        <f>D168+D170+D174+D177+D184+D189+D191+D194</f>
        <v>26800</v>
      </c>
      <c r="E167" s="14"/>
      <c r="F167" s="15"/>
    </row>
    <row r="168" s="3" customFormat="1" ht="18.75" customHeight="1" spans="1:5">
      <c r="A168" s="16"/>
      <c r="B168" s="17"/>
      <c r="C168" s="18" t="s">
        <v>197</v>
      </c>
      <c r="D168" s="17">
        <f t="shared" si="2"/>
        <v>1569</v>
      </c>
      <c r="E168" s="19"/>
    </row>
    <row r="169" s="3" customFormat="1" ht="18.75" customHeight="1" spans="1:5">
      <c r="A169" s="16"/>
      <c r="B169" s="17"/>
      <c r="C169" s="18" t="s">
        <v>41</v>
      </c>
      <c r="D169" s="17">
        <v>1569</v>
      </c>
      <c r="E169" s="19"/>
    </row>
    <row r="170" s="3" customFormat="1" ht="18.75" customHeight="1" spans="1:5">
      <c r="A170" s="16"/>
      <c r="B170" s="17"/>
      <c r="C170" s="18" t="s">
        <v>198</v>
      </c>
      <c r="D170" s="17">
        <f>SUM(D171:D173)</f>
        <v>7578</v>
      </c>
      <c r="E170" s="19"/>
    </row>
    <row r="171" s="3" customFormat="1" ht="18.75" customHeight="1" spans="1:5">
      <c r="A171" s="16"/>
      <c r="B171" s="17"/>
      <c r="C171" s="18" t="s">
        <v>199</v>
      </c>
      <c r="D171" s="17">
        <v>5641</v>
      </c>
      <c r="E171" s="19"/>
    </row>
    <row r="172" s="3" customFormat="1" ht="18.75" customHeight="1" spans="1:5">
      <c r="A172" s="16"/>
      <c r="B172" s="17"/>
      <c r="C172" s="18" t="s">
        <v>200</v>
      </c>
      <c r="D172" s="17">
        <v>1647</v>
      </c>
      <c r="E172" s="19"/>
    </row>
    <row r="173" s="3" customFormat="1" ht="18.75" customHeight="1" spans="1:5">
      <c r="A173" s="16"/>
      <c r="B173" s="17"/>
      <c r="C173" s="20" t="s">
        <v>201</v>
      </c>
      <c r="D173" s="17">
        <v>290</v>
      </c>
      <c r="E173" s="19"/>
    </row>
    <row r="174" s="3" customFormat="1" ht="18.75" customHeight="1" spans="1:5">
      <c r="A174" s="16"/>
      <c r="B174" s="17"/>
      <c r="C174" s="18" t="s">
        <v>202</v>
      </c>
      <c r="D174" s="17">
        <f>SUM(D175:D176)</f>
        <v>10819</v>
      </c>
      <c r="E174" s="19"/>
    </row>
    <row r="175" s="3" customFormat="1" ht="18.75" customHeight="1" spans="1:5">
      <c r="A175" s="16"/>
      <c r="B175" s="17"/>
      <c r="C175" s="18" t="s">
        <v>203</v>
      </c>
      <c r="D175" s="17">
        <v>9876</v>
      </c>
      <c r="E175" s="19"/>
    </row>
    <row r="176" s="3" customFormat="1" ht="18.75" customHeight="1" spans="1:5">
      <c r="A176" s="16"/>
      <c r="B176" s="17"/>
      <c r="C176" s="18" t="s">
        <v>204</v>
      </c>
      <c r="D176" s="17">
        <v>943</v>
      </c>
      <c r="E176" s="19"/>
    </row>
    <row r="177" s="3" customFormat="1" ht="18.75" customHeight="1" spans="1:5">
      <c r="A177" s="16"/>
      <c r="B177" s="17"/>
      <c r="C177" s="18" t="s">
        <v>205</v>
      </c>
      <c r="D177" s="17">
        <f>SUM(D178:D183)</f>
        <v>2725</v>
      </c>
      <c r="E177" s="19"/>
    </row>
    <row r="178" s="3" customFormat="1" ht="18.75" customHeight="1" spans="1:5">
      <c r="A178" s="16"/>
      <c r="B178" s="17"/>
      <c r="C178" s="18" t="s">
        <v>206</v>
      </c>
      <c r="D178" s="17">
        <v>876</v>
      </c>
      <c r="E178" s="19"/>
    </row>
    <row r="179" s="3" customFormat="1" ht="18.75" customHeight="1" spans="1:5">
      <c r="A179" s="16"/>
      <c r="B179" s="17"/>
      <c r="C179" s="20" t="s">
        <v>207</v>
      </c>
      <c r="D179" s="17"/>
      <c r="E179" s="19"/>
    </row>
    <row r="180" s="3" customFormat="1" ht="18.75" customHeight="1" spans="1:5">
      <c r="A180" s="16"/>
      <c r="B180" s="17"/>
      <c r="C180" s="18" t="s">
        <v>208</v>
      </c>
      <c r="D180" s="17">
        <v>623</v>
      </c>
      <c r="E180" s="19"/>
    </row>
    <row r="181" s="3" customFormat="1" ht="18.75" customHeight="1" spans="1:5">
      <c r="A181" s="16"/>
      <c r="B181" s="17"/>
      <c r="C181" s="18" t="s">
        <v>209</v>
      </c>
      <c r="D181" s="17">
        <v>684</v>
      </c>
      <c r="E181" s="19"/>
    </row>
    <row r="182" s="3" customFormat="1" ht="18.75" customHeight="1" spans="1:5">
      <c r="A182" s="16"/>
      <c r="B182" s="17"/>
      <c r="C182" s="18" t="s">
        <v>210</v>
      </c>
      <c r="D182" s="17">
        <v>542</v>
      </c>
      <c r="E182" s="19"/>
    </row>
    <row r="183" s="3" customFormat="1" ht="18.75" customHeight="1" spans="1:5">
      <c r="A183" s="16"/>
      <c r="B183" s="17"/>
      <c r="C183" s="20" t="s">
        <v>211</v>
      </c>
      <c r="D183" s="17"/>
      <c r="E183" s="19"/>
    </row>
    <row r="184" s="3" customFormat="1" ht="18.75" customHeight="1" spans="1:5">
      <c r="A184" s="16"/>
      <c r="B184" s="17"/>
      <c r="C184" s="18" t="s">
        <v>212</v>
      </c>
      <c r="D184" s="17">
        <f>SUM(D185:D188)</f>
        <v>1363</v>
      </c>
      <c r="E184" s="19"/>
    </row>
    <row r="185" s="3" customFormat="1" ht="18.75" customHeight="1" spans="1:5">
      <c r="A185" s="16"/>
      <c r="B185" s="17"/>
      <c r="C185" s="18" t="s">
        <v>213</v>
      </c>
      <c r="D185" s="17">
        <v>18</v>
      </c>
      <c r="E185" s="19"/>
    </row>
    <row r="186" s="3" customFormat="1" ht="18.75" customHeight="1" spans="1:5">
      <c r="A186" s="16"/>
      <c r="B186" s="17"/>
      <c r="C186" s="18" t="s">
        <v>214</v>
      </c>
      <c r="D186" s="17"/>
      <c r="E186" s="19"/>
    </row>
    <row r="187" s="3" customFormat="1" ht="18.75" customHeight="1" spans="1:5">
      <c r="A187" s="16"/>
      <c r="B187" s="17"/>
      <c r="C187" s="18" t="s">
        <v>215</v>
      </c>
      <c r="D187" s="17"/>
      <c r="E187" s="19"/>
    </row>
    <row r="188" s="3" customFormat="1" ht="18.75" customHeight="1" spans="1:5">
      <c r="A188" s="16"/>
      <c r="B188" s="17"/>
      <c r="C188" s="18" t="s">
        <v>216</v>
      </c>
      <c r="D188" s="17">
        <v>1345</v>
      </c>
      <c r="E188" s="19"/>
    </row>
    <row r="189" s="3" customFormat="1" ht="18.75" customHeight="1" spans="1:5">
      <c r="A189" s="16"/>
      <c r="B189" s="17"/>
      <c r="C189" s="18" t="s">
        <v>217</v>
      </c>
      <c r="D189" s="17">
        <f>D190</f>
        <v>14</v>
      </c>
      <c r="E189" s="19"/>
    </row>
    <row r="190" s="3" customFormat="1" ht="18.75" customHeight="1" spans="1:5">
      <c r="A190" s="16"/>
      <c r="B190" s="17"/>
      <c r="C190" s="18" t="s">
        <v>218</v>
      </c>
      <c r="D190" s="17">
        <v>14</v>
      </c>
      <c r="E190" s="19"/>
    </row>
    <row r="191" s="3" customFormat="1" ht="18.75" customHeight="1" spans="1:5">
      <c r="A191" s="16"/>
      <c r="B191" s="17"/>
      <c r="C191" s="18" t="s">
        <v>219</v>
      </c>
      <c r="D191" s="17">
        <f>SUM(D192:D193)</f>
        <v>2374</v>
      </c>
      <c r="E191" s="19"/>
    </row>
    <row r="192" s="3" customFormat="1" ht="18.75" customHeight="1" spans="1:5">
      <c r="A192" s="16"/>
      <c r="B192" s="17"/>
      <c r="C192" s="18" t="s">
        <v>220</v>
      </c>
      <c r="D192" s="17">
        <v>392</v>
      </c>
      <c r="E192" s="19"/>
    </row>
    <row r="193" s="3" customFormat="1" ht="18.75" customHeight="1" spans="1:5">
      <c r="A193" s="16"/>
      <c r="B193" s="17"/>
      <c r="C193" s="18" t="s">
        <v>221</v>
      </c>
      <c r="D193" s="17">
        <v>1982</v>
      </c>
      <c r="E193" s="19"/>
    </row>
    <row r="194" s="3" customFormat="1" ht="18.75" customHeight="1" spans="1:5">
      <c r="A194" s="16"/>
      <c r="B194" s="17"/>
      <c r="C194" s="18" t="s">
        <v>222</v>
      </c>
      <c r="D194" s="17">
        <f>D195</f>
        <v>358</v>
      </c>
      <c r="E194" s="19"/>
    </row>
    <row r="195" s="3" customFormat="1" ht="18.75" customHeight="1" spans="1:5">
      <c r="A195" s="21"/>
      <c r="B195" s="22"/>
      <c r="C195" s="23" t="s">
        <v>41</v>
      </c>
      <c r="D195" s="22">
        <v>358</v>
      </c>
      <c r="E195" s="24"/>
    </row>
    <row r="196" s="3" customFormat="1" ht="18.75" customHeight="1" spans="1:6">
      <c r="A196" s="16"/>
      <c r="B196" s="17"/>
      <c r="C196" s="13" t="s">
        <v>223</v>
      </c>
      <c r="D196" s="12">
        <f>D197+D199+D202+D204+D206+D210+D212+D214</f>
        <v>1800</v>
      </c>
      <c r="E196" s="14"/>
      <c r="F196" s="15"/>
    </row>
    <row r="197" s="3" customFormat="1" ht="18.75" customHeight="1" spans="1:5">
      <c r="A197" s="16"/>
      <c r="B197" s="17"/>
      <c r="C197" s="18" t="s">
        <v>224</v>
      </c>
      <c r="D197" s="17">
        <f>D198</f>
        <v>431</v>
      </c>
      <c r="E197" s="19"/>
    </row>
    <row r="198" s="3" customFormat="1" ht="18.75" customHeight="1" spans="1:5">
      <c r="A198" s="16"/>
      <c r="B198" s="17"/>
      <c r="C198" s="18" t="s">
        <v>41</v>
      </c>
      <c r="D198" s="17">
        <v>431</v>
      </c>
      <c r="E198" s="19"/>
    </row>
    <row r="199" s="3" customFormat="1" ht="18.75" customHeight="1" spans="1:5">
      <c r="A199" s="16"/>
      <c r="B199" s="17"/>
      <c r="C199" s="18" t="s">
        <v>225</v>
      </c>
      <c r="D199" s="17">
        <f>SUM(D200:D201)</f>
        <v>858</v>
      </c>
      <c r="E199" s="19"/>
    </row>
    <row r="200" s="3" customFormat="1" ht="18.75" customHeight="1" spans="1:5">
      <c r="A200" s="16"/>
      <c r="B200" s="17"/>
      <c r="C200" s="18" t="s">
        <v>226</v>
      </c>
      <c r="D200" s="17">
        <v>856</v>
      </c>
      <c r="E200" s="19"/>
    </row>
    <row r="201" s="3" customFormat="1" ht="18.75" customHeight="1" spans="1:5">
      <c r="A201" s="16"/>
      <c r="B201" s="17"/>
      <c r="C201" s="18" t="s">
        <v>227</v>
      </c>
      <c r="D201" s="17">
        <v>2</v>
      </c>
      <c r="E201" s="19"/>
    </row>
    <row r="202" s="3" customFormat="1" ht="18.75" customHeight="1" spans="1:5">
      <c r="A202" s="16"/>
      <c r="B202" s="17"/>
      <c r="C202" s="18" t="s">
        <v>228</v>
      </c>
      <c r="D202" s="17">
        <f>D203</f>
        <v>86</v>
      </c>
      <c r="E202" s="19"/>
    </row>
    <row r="203" s="3" customFormat="1" ht="18.75" customHeight="1" spans="1:5">
      <c r="A203" s="16"/>
      <c r="B203" s="17"/>
      <c r="C203" s="18" t="s">
        <v>229</v>
      </c>
      <c r="D203" s="17">
        <v>86</v>
      </c>
      <c r="E203" s="19"/>
    </row>
    <row r="204" s="3" customFormat="1" ht="18.75" customHeight="1" spans="1:5">
      <c r="A204" s="16"/>
      <c r="B204" s="17"/>
      <c r="C204" s="18" t="s">
        <v>230</v>
      </c>
      <c r="D204" s="17">
        <f>D205</f>
        <v>91</v>
      </c>
      <c r="E204" s="19"/>
    </row>
    <row r="205" s="3" customFormat="1" ht="18.75" customHeight="1" spans="1:5">
      <c r="A205" s="16"/>
      <c r="B205" s="17"/>
      <c r="C205" s="18" t="s">
        <v>231</v>
      </c>
      <c r="D205" s="17">
        <v>91</v>
      </c>
      <c r="E205" s="19"/>
    </row>
    <row r="206" s="3" customFormat="1" ht="18.75" customHeight="1" spans="1:5">
      <c r="A206" s="16"/>
      <c r="B206" s="17"/>
      <c r="C206" s="18" t="s">
        <v>232</v>
      </c>
      <c r="D206" s="17">
        <f>SUM(D207:D209)</f>
        <v>334</v>
      </c>
      <c r="E206" s="19"/>
    </row>
    <row r="207" s="3" customFormat="1" ht="18.75" customHeight="1" spans="1:5">
      <c r="A207" s="16"/>
      <c r="B207" s="17"/>
      <c r="C207" s="18" t="s">
        <v>233</v>
      </c>
      <c r="D207" s="17">
        <v>145</v>
      </c>
      <c r="E207" s="19"/>
    </row>
    <row r="208" s="3" customFormat="1" ht="18.75" customHeight="1" spans="1:5">
      <c r="A208" s="16"/>
      <c r="B208" s="17"/>
      <c r="C208" s="18" t="s">
        <v>234</v>
      </c>
      <c r="D208" s="17">
        <v>189</v>
      </c>
      <c r="E208" s="19"/>
    </row>
    <row r="209" s="3" customFormat="1" ht="18.75" customHeight="1" spans="1:5">
      <c r="A209" s="16"/>
      <c r="B209" s="17"/>
      <c r="C209" s="18" t="s">
        <v>235</v>
      </c>
      <c r="D209" s="17"/>
      <c r="E209" s="19"/>
    </row>
    <row r="210" s="3" customFormat="1" ht="18.75" customHeight="1" spans="1:5">
      <c r="A210" s="16"/>
      <c r="B210" s="17"/>
      <c r="C210" s="18" t="s">
        <v>236</v>
      </c>
      <c r="D210" s="17">
        <f>D211</f>
        <v>0</v>
      </c>
      <c r="E210" s="19"/>
    </row>
    <row r="211" s="3" customFormat="1" ht="18.75" customHeight="1" spans="1:5">
      <c r="A211" s="16"/>
      <c r="B211" s="17"/>
      <c r="C211" s="18" t="s">
        <v>237</v>
      </c>
      <c r="D211" s="17"/>
      <c r="E211" s="19"/>
    </row>
    <row r="212" s="3" customFormat="1" ht="18.75" customHeight="1" spans="1:5">
      <c r="A212" s="16"/>
      <c r="B212" s="17"/>
      <c r="C212" s="18" t="s">
        <v>238</v>
      </c>
      <c r="D212" s="17">
        <f>D213</f>
        <v>0</v>
      </c>
      <c r="E212" s="19"/>
    </row>
    <row r="213" s="3" customFormat="1" ht="18.75" customHeight="1" spans="1:5">
      <c r="A213" s="16"/>
      <c r="B213" s="17"/>
      <c r="C213" s="18" t="s">
        <v>239</v>
      </c>
      <c r="D213" s="17"/>
      <c r="E213" s="19"/>
    </row>
    <row r="214" s="3" customFormat="1" ht="18.75" customHeight="1" spans="1:5">
      <c r="A214" s="16"/>
      <c r="B214" s="17"/>
      <c r="C214" s="18" t="s">
        <v>240</v>
      </c>
      <c r="D214" s="17">
        <f>SUM(D215:D216)</f>
        <v>0</v>
      </c>
      <c r="E214" s="19"/>
    </row>
    <row r="215" s="3" customFormat="1" ht="18.75" customHeight="1" spans="1:5">
      <c r="A215" s="16"/>
      <c r="B215" s="17"/>
      <c r="C215" s="18" t="s">
        <v>241</v>
      </c>
      <c r="D215" s="17"/>
      <c r="E215" s="19"/>
    </row>
    <row r="216" s="3" customFormat="1" ht="18.75" customHeight="1" spans="1:5">
      <c r="A216" s="16"/>
      <c r="B216" s="17"/>
      <c r="C216" s="18" t="s">
        <v>242</v>
      </c>
      <c r="D216" s="17"/>
      <c r="E216" s="19"/>
    </row>
    <row r="217" s="3" customFormat="1" ht="18.75" customHeight="1" spans="1:6">
      <c r="A217" s="16"/>
      <c r="B217" s="17"/>
      <c r="C217" s="13" t="s">
        <v>243</v>
      </c>
      <c r="D217" s="12">
        <f>D218+D224+D226+D228</f>
        <v>11600</v>
      </c>
      <c r="E217" s="14"/>
      <c r="F217" s="15"/>
    </row>
    <row r="218" s="3" customFormat="1" ht="18.75" customHeight="1" spans="1:5">
      <c r="A218" s="16"/>
      <c r="B218" s="17"/>
      <c r="C218" s="18" t="s">
        <v>244</v>
      </c>
      <c r="D218" s="17">
        <f>SUM(D219:D223)</f>
        <v>4575</v>
      </c>
      <c r="E218" s="19"/>
    </row>
    <row r="219" s="3" customFormat="1" ht="18.75" customHeight="1" spans="1:5">
      <c r="A219" s="16"/>
      <c r="B219" s="17"/>
      <c r="C219" s="18" t="s">
        <v>41</v>
      </c>
      <c r="D219" s="17">
        <v>2841</v>
      </c>
      <c r="E219" s="19"/>
    </row>
    <row r="220" s="3" customFormat="1" ht="18.75" customHeight="1" spans="1:5">
      <c r="A220" s="16"/>
      <c r="B220" s="17"/>
      <c r="C220" s="18" t="s">
        <v>245</v>
      </c>
      <c r="D220" s="17"/>
      <c r="E220" s="19"/>
    </row>
    <row r="221" s="3" customFormat="1" ht="18.75" customHeight="1" spans="1:5">
      <c r="A221" s="16"/>
      <c r="B221" s="17"/>
      <c r="C221" s="18" t="s">
        <v>246</v>
      </c>
      <c r="D221" s="17">
        <v>682</v>
      </c>
      <c r="E221" s="19"/>
    </row>
    <row r="222" s="3" customFormat="1" ht="18.75" customHeight="1" spans="1:5">
      <c r="A222" s="16"/>
      <c r="B222" s="17"/>
      <c r="C222" s="18" t="s">
        <v>247</v>
      </c>
      <c r="D222" s="17">
        <v>251</v>
      </c>
      <c r="E222" s="19"/>
    </row>
    <row r="223" s="3" customFormat="1" ht="18.75" customHeight="1" spans="1:5">
      <c r="A223" s="16"/>
      <c r="B223" s="17"/>
      <c r="C223" s="18" t="s">
        <v>248</v>
      </c>
      <c r="D223" s="17">
        <v>801</v>
      </c>
      <c r="E223" s="19"/>
    </row>
    <row r="224" s="3" customFormat="1" ht="18.75" customHeight="1" spans="1:5">
      <c r="A224" s="16"/>
      <c r="B224" s="17"/>
      <c r="C224" s="18" t="s">
        <v>249</v>
      </c>
      <c r="D224" s="17">
        <f t="shared" ref="D224:D228" si="3">D225</f>
        <v>56</v>
      </c>
      <c r="E224" s="19"/>
    </row>
    <row r="225" s="3" customFormat="1" ht="18.75" customHeight="1" spans="1:5">
      <c r="A225" s="16"/>
      <c r="B225" s="17"/>
      <c r="C225" s="18" t="s">
        <v>250</v>
      </c>
      <c r="D225" s="17">
        <v>56</v>
      </c>
      <c r="E225" s="19"/>
    </row>
    <row r="226" s="3" customFormat="1" ht="18.75" customHeight="1" spans="1:5">
      <c r="A226" s="16"/>
      <c r="B226" s="17"/>
      <c r="C226" s="18" t="s">
        <v>251</v>
      </c>
      <c r="D226" s="17">
        <f t="shared" si="3"/>
        <v>956</v>
      </c>
      <c r="E226" s="19"/>
    </row>
    <row r="227" s="3" customFormat="1" ht="18.75" customHeight="1" spans="1:5">
      <c r="A227" s="16"/>
      <c r="B227" s="17"/>
      <c r="C227" s="18" t="s">
        <v>252</v>
      </c>
      <c r="D227" s="17">
        <v>956</v>
      </c>
      <c r="E227" s="19"/>
    </row>
    <row r="228" s="3" customFormat="1" ht="18.75" customHeight="1" spans="1:5">
      <c r="A228" s="16"/>
      <c r="B228" s="17"/>
      <c r="C228" s="18" t="s">
        <v>253</v>
      </c>
      <c r="D228" s="17">
        <f t="shared" si="3"/>
        <v>6013</v>
      </c>
      <c r="E228" s="19"/>
    </row>
    <row r="229" s="3" customFormat="1" ht="18.75" customHeight="1" spans="1:5">
      <c r="A229" s="16"/>
      <c r="B229" s="17"/>
      <c r="C229" s="18" t="s">
        <v>254</v>
      </c>
      <c r="D229" s="17">
        <v>6013</v>
      </c>
      <c r="E229" s="19"/>
    </row>
    <row r="230" s="3" customFormat="1" ht="18.75" customHeight="1" spans="1:6">
      <c r="A230" s="16"/>
      <c r="B230" s="17"/>
      <c r="C230" s="13" t="s">
        <v>255</v>
      </c>
      <c r="D230" s="12">
        <f>D231+D247+D256+D266+D273+D278+D283+D288</f>
        <v>149600</v>
      </c>
      <c r="E230" s="14"/>
      <c r="F230" s="15"/>
    </row>
    <row r="231" s="3" customFormat="1" ht="18.75" customHeight="1" spans="1:5">
      <c r="A231" s="16"/>
      <c r="B231" s="17"/>
      <c r="C231" s="18" t="s">
        <v>256</v>
      </c>
      <c r="D231" s="17">
        <f>SUM(D232:D246)</f>
        <v>16318</v>
      </c>
      <c r="E231" s="19"/>
    </row>
    <row r="232" s="3" customFormat="1" ht="18.75" customHeight="1" spans="1:5">
      <c r="A232" s="16"/>
      <c r="B232" s="17"/>
      <c r="C232" s="18" t="s">
        <v>41</v>
      </c>
      <c r="D232" s="17">
        <v>1689</v>
      </c>
      <c r="E232" s="19"/>
    </row>
    <row r="233" s="3" customFormat="1" ht="18.75" customHeight="1" spans="1:5">
      <c r="A233" s="16"/>
      <c r="B233" s="17"/>
      <c r="C233" s="18" t="s">
        <v>79</v>
      </c>
      <c r="D233" s="17">
        <v>2049</v>
      </c>
      <c r="E233" s="19"/>
    </row>
    <row r="234" s="3" customFormat="1" ht="18.75" customHeight="1" spans="1:5">
      <c r="A234" s="16"/>
      <c r="B234" s="17"/>
      <c r="C234" s="18" t="s">
        <v>257</v>
      </c>
      <c r="D234" s="17">
        <v>2546</v>
      </c>
      <c r="E234" s="19"/>
    </row>
    <row r="235" s="3" customFormat="1" ht="18.75" customHeight="1" spans="1:5">
      <c r="A235" s="16"/>
      <c r="B235" s="17"/>
      <c r="C235" s="18" t="s">
        <v>258</v>
      </c>
      <c r="D235" s="17">
        <v>150</v>
      </c>
      <c r="E235" s="19"/>
    </row>
    <row r="236" s="3" customFormat="1" ht="18.75" customHeight="1" spans="1:5">
      <c r="A236" s="16"/>
      <c r="B236" s="17"/>
      <c r="C236" s="20" t="s">
        <v>259</v>
      </c>
      <c r="D236" s="17"/>
      <c r="E236" s="19"/>
    </row>
    <row r="237" s="3" customFormat="1" ht="18.75" customHeight="1" spans="1:5">
      <c r="A237" s="16"/>
      <c r="B237" s="17"/>
      <c r="C237" s="18" t="s">
        <v>260</v>
      </c>
      <c r="D237" s="17">
        <v>1</v>
      </c>
      <c r="E237" s="19"/>
    </row>
    <row r="238" s="3" customFormat="1" ht="18.75" customHeight="1" spans="1:5">
      <c r="A238" s="16"/>
      <c r="B238" s="17"/>
      <c r="C238" s="18" t="s">
        <v>261</v>
      </c>
      <c r="D238" s="17">
        <v>451</v>
      </c>
      <c r="E238" s="19"/>
    </row>
    <row r="239" s="3" customFormat="1" ht="18.75" customHeight="1" spans="1:5">
      <c r="A239" s="16"/>
      <c r="B239" s="17"/>
      <c r="C239" s="18" t="s">
        <v>262</v>
      </c>
      <c r="D239" s="17"/>
      <c r="E239" s="19"/>
    </row>
    <row r="240" s="3" customFormat="1" ht="18.75" customHeight="1" spans="1:5">
      <c r="A240" s="16"/>
      <c r="B240" s="17"/>
      <c r="C240" s="18" t="s">
        <v>263</v>
      </c>
      <c r="D240" s="17">
        <v>562</v>
      </c>
      <c r="E240" s="19"/>
    </row>
    <row r="241" s="3" customFormat="1" ht="18.75" customHeight="1" spans="1:5">
      <c r="A241" s="16"/>
      <c r="B241" s="17"/>
      <c r="C241" s="18" t="s">
        <v>264</v>
      </c>
      <c r="D241" s="17">
        <v>2542</v>
      </c>
      <c r="E241" s="19"/>
    </row>
    <row r="242" s="3" customFormat="1" ht="18.75" customHeight="1" spans="1:5">
      <c r="A242" s="16"/>
      <c r="B242" s="17"/>
      <c r="C242" s="18" t="s">
        <v>265</v>
      </c>
      <c r="D242" s="17">
        <v>54</v>
      </c>
      <c r="E242" s="19"/>
    </row>
    <row r="243" s="3" customFormat="1" ht="18.75" customHeight="1" spans="1:5">
      <c r="A243" s="16"/>
      <c r="B243" s="17"/>
      <c r="C243" s="18" t="s">
        <v>266</v>
      </c>
      <c r="D243" s="17"/>
      <c r="E243" s="19"/>
    </row>
    <row r="244" s="3" customFormat="1" ht="18.75" customHeight="1" spans="1:5">
      <c r="A244" s="16"/>
      <c r="B244" s="17"/>
      <c r="C244" s="18" t="s">
        <v>267</v>
      </c>
      <c r="D244" s="17">
        <v>3452</v>
      </c>
      <c r="E244" s="19"/>
    </row>
    <row r="245" s="3" customFormat="1" ht="18.75" customHeight="1" spans="1:5">
      <c r="A245" s="16"/>
      <c r="B245" s="17"/>
      <c r="C245" s="18" t="s">
        <v>268</v>
      </c>
      <c r="D245" s="17">
        <v>468</v>
      </c>
      <c r="E245" s="19"/>
    </row>
    <row r="246" s="3" customFormat="1" ht="18.75" customHeight="1" spans="1:5">
      <c r="A246" s="16"/>
      <c r="B246" s="17"/>
      <c r="C246" s="18" t="s">
        <v>269</v>
      </c>
      <c r="D246" s="17">
        <v>2354</v>
      </c>
      <c r="E246" s="19"/>
    </row>
    <row r="247" s="3" customFormat="1" ht="18.75" customHeight="1" spans="1:5">
      <c r="A247" s="16"/>
      <c r="B247" s="17"/>
      <c r="C247" s="18" t="s">
        <v>270</v>
      </c>
      <c r="D247" s="17">
        <f>SUM(D248:D255)</f>
        <v>4261</v>
      </c>
      <c r="E247" s="19"/>
    </row>
    <row r="248" s="3" customFormat="1" ht="18.75" customHeight="1" spans="1:5">
      <c r="A248" s="16"/>
      <c r="B248" s="17"/>
      <c r="C248" s="18" t="s">
        <v>41</v>
      </c>
      <c r="D248" s="17">
        <v>210</v>
      </c>
      <c r="E248" s="19"/>
    </row>
    <row r="249" s="3" customFormat="1" ht="18.75" customHeight="1" spans="1:5">
      <c r="A249" s="16"/>
      <c r="B249" s="17"/>
      <c r="C249" s="18" t="s">
        <v>271</v>
      </c>
      <c r="D249" s="17">
        <v>735</v>
      </c>
      <c r="E249" s="19"/>
    </row>
    <row r="250" s="3" customFormat="1" ht="18.75" customHeight="1" spans="1:5">
      <c r="A250" s="16"/>
      <c r="B250" s="17"/>
      <c r="C250" s="18" t="s">
        <v>272</v>
      </c>
      <c r="D250" s="17">
        <v>312</v>
      </c>
      <c r="E250" s="19"/>
    </row>
    <row r="251" s="3" customFormat="1" ht="18.75" customHeight="1" spans="1:5">
      <c r="A251" s="16"/>
      <c r="B251" s="17"/>
      <c r="C251" s="18" t="s">
        <v>273</v>
      </c>
      <c r="D251" s="17"/>
      <c r="E251" s="19"/>
    </row>
    <row r="252" s="3" customFormat="1" ht="18.75" customHeight="1" spans="1:5">
      <c r="A252" s="16"/>
      <c r="B252" s="17"/>
      <c r="C252" s="18" t="s">
        <v>274</v>
      </c>
      <c r="D252" s="17">
        <v>2058</v>
      </c>
      <c r="E252" s="19"/>
    </row>
    <row r="253" s="3" customFormat="1" ht="18.75" customHeight="1" spans="1:5">
      <c r="A253" s="16"/>
      <c r="B253" s="17"/>
      <c r="C253" s="18" t="s">
        <v>275</v>
      </c>
      <c r="D253" s="17">
        <v>352</v>
      </c>
      <c r="E253" s="19"/>
    </row>
    <row r="254" s="3" customFormat="1" ht="18.75" customHeight="1" spans="1:5">
      <c r="A254" s="16"/>
      <c r="B254" s="17"/>
      <c r="C254" s="18" t="s">
        <v>276</v>
      </c>
      <c r="D254" s="17"/>
      <c r="E254" s="19"/>
    </row>
    <row r="255" s="3" customFormat="1" ht="18.75" customHeight="1" spans="1:5">
      <c r="A255" s="16"/>
      <c r="B255" s="17"/>
      <c r="C255" s="18" t="s">
        <v>277</v>
      </c>
      <c r="D255" s="17">
        <v>594</v>
      </c>
      <c r="E255" s="19"/>
    </row>
    <row r="256" s="3" customFormat="1" ht="18.75" customHeight="1" spans="1:5">
      <c r="A256" s="16"/>
      <c r="B256" s="17"/>
      <c r="C256" s="18" t="s">
        <v>278</v>
      </c>
      <c r="D256" s="17">
        <f>SUM(D257:D265)</f>
        <v>19799</v>
      </c>
      <c r="E256" s="19"/>
    </row>
    <row r="257" s="3" customFormat="1" ht="18.75" customHeight="1" spans="1:5">
      <c r="A257" s="16"/>
      <c r="B257" s="17"/>
      <c r="C257" s="18" t="s">
        <v>41</v>
      </c>
      <c r="D257" s="17">
        <v>654</v>
      </c>
      <c r="E257" s="19"/>
    </row>
    <row r="258" s="3" customFormat="1" ht="18.75" customHeight="1" spans="1:5">
      <c r="A258" s="16"/>
      <c r="B258" s="17"/>
      <c r="C258" s="18" t="s">
        <v>279</v>
      </c>
      <c r="D258" s="17">
        <v>9450</v>
      </c>
      <c r="E258" s="19"/>
    </row>
    <row r="259" s="3" customFormat="1" ht="18.75" customHeight="1" spans="1:5">
      <c r="A259" s="16"/>
      <c r="B259" s="17"/>
      <c r="C259" s="18" t="s">
        <v>280</v>
      </c>
      <c r="D259" s="17">
        <v>952</v>
      </c>
      <c r="E259" s="19"/>
    </row>
    <row r="260" s="3" customFormat="1" ht="18.75" customHeight="1" spans="1:5">
      <c r="A260" s="16"/>
      <c r="B260" s="17"/>
      <c r="C260" s="18" t="s">
        <v>281</v>
      </c>
      <c r="D260" s="17">
        <v>237</v>
      </c>
      <c r="E260" s="19"/>
    </row>
    <row r="261" s="3" customFormat="1" ht="18.75" customHeight="1" spans="1:5">
      <c r="A261" s="16"/>
      <c r="B261" s="17"/>
      <c r="C261" s="18" t="s">
        <v>282</v>
      </c>
      <c r="D261" s="17">
        <v>4598</v>
      </c>
      <c r="E261" s="19"/>
    </row>
    <row r="262" s="3" customFormat="1" ht="18.75" customHeight="1" spans="1:5">
      <c r="A262" s="16"/>
      <c r="B262" s="17"/>
      <c r="C262" s="18" t="s">
        <v>283</v>
      </c>
      <c r="D262" s="17">
        <v>569</v>
      </c>
      <c r="E262" s="19"/>
    </row>
    <row r="263" s="3" customFormat="1" ht="18.75" customHeight="1" spans="1:5">
      <c r="A263" s="16"/>
      <c r="B263" s="17"/>
      <c r="C263" s="18" t="s">
        <v>284</v>
      </c>
      <c r="D263" s="17">
        <v>234</v>
      </c>
      <c r="E263" s="19"/>
    </row>
    <row r="264" s="3" customFormat="1" ht="18.75" customHeight="1" spans="1:5">
      <c r="A264" s="16"/>
      <c r="B264" s="17"/>
      <c r="C264" s="18" t="s">
        <v>285</v>
      </c>
      <c r="D264" s="17">
        <v>1895</v>
      </c>
      <c r="E264" s="19"/>
    </row>
    <row r="265" s="3" customFormat="1" ht="18.75" customHeight="1" spans="1:5">
      <c r="A265" s="16"/>
      <c r="B265" s="17"/>
      <c r="C265" s="18" t="s">
        <v>286</v>
      </c>
      <c r="D265" s="17">
        <v>1210</v>
      </c>
      <c r="E265" s="19"/>
    </row>
    <row r="266" s="3" customFormat="1" ht="18.75" customHeight="1" spans="1:5">
      <c r="A266" s="16"/>
      <c r="B266" s="17"/>
      <c r="C266" s="18" t="s">
        <v>287</v>
      </c>
      <c r="D266" s="17">
        <f>SUM(D267:D272)</f>
        <v>106819</v>
      </c>
      <c r="E266" s="19"/>
    </row>
    <row r="267" s="3" customFormat="1" ht="18.75" customHeight="1" spans="1:5">
      <c r="A267" s="16"/>
      <c r="B267" s="17"/>
      <c r="C267" s="18" t="s">
        <v>41</v>
      </c>
      <c r="D267" s="17">
        <v>395</v>
      </c>
      <c r="E267" s="19"/>
    </row>
    <row r="268" s="3" customFormat="1" ht="18.75" customHeight="1" spans="1:5">
      <c r="A268" s="16"/>
      <c r="B268" s="17"/>
      <c r="C268" s="18" t="s">
        <v>245</v>
      </c>
      <c r="D268" s="17">
        <v>268</v>
      </c>
      <c r="E268" s="19"/>
    </row>
    <row r="269" s="3" customFormat="1" ht="18.75" customHeight="1" spans="1:5">
      <c r="A269" s="16"/>
      <c r="B269" s="17"/>
      <c r="C269" s="18" t="s">
        <v>288</v>
      </c>
      <c r="D269" s="17">
        <v>75893</v>
      </c>
      <c r="E269" s="19"/>
    </row>
    <row r="270" s="3" customFormat="1" ht="18.75" customHeight="1" spans="1:5">
      <c r="A270" s="16"/>
      <c r="B270" s="17"/>
      <c r="C270" s="18" t="s">
        <v>289</v>
      </c>
      <c r="D270" s="17">
        <v>10840</v>
      </c>
      <c r="E270" s="19"/>
    </row>
    <row r="271" s="3" customFormat="1" ht="18.75" customHeight="1" spans="1:5">
      <c r="A271" s="21"/>
      <c r="B271" s="22"/>
      <c r="C271" s="23" t="s">
        <v>290</v>
      </c>
      <c r="D271" s="22"/>
      <c r="E271" s="24"/>
    </row>
    <row r="272" s="3" customFormat="1" ht="18.75" customHeight="1" spans="1:5">
      <c r="A272" s="16"/>
      <c r="B272" s="17"/>
      <c r="C272" s="18" t="s">
        <v>291</v>
      </c>
      <c r="D272" s="17">
        <v>19423</v>
      </c>
      <c r="E272" s="19"/>
    </row>
    <row r="273" s="3" customFormat="1" ht="18.75" customHeight="1" spans="1:5">
      <c r="A273" s="16"/>
      <c r="B273" s="17"/>
      <c r="C273" s="18" t="s">
        <v>292</v>
      </c>
      <c r="D273" s="17">
        <f>SUM(D274:D277)</f>
        <v>1071</v>
      </c>
      <c r="E273" s="19"/>
    </row>
    <row r="274" s="3" customFormat="1" ht="18.75" customHeight="1" spans="1:5">
      <c r="A274" s="16"/>
      <c r="B274" s="17"/>
      <c r="C274" s="18" t="s">
        <v>293</v>
      </c>
      <c r="D274" s="17">
        <v>236</v>
      </c>
      <c r="E274" s="19"/>
    </row>
    <row r="275" s="3" customFormat="1" ht="18.75" customHeight="1" spans="1:5">
      <c r="A275" s="16"/>
      <c r="B275" s="17"/>
      <c r="C275" s="18" t="s">
        <v>294</v>
      </c>
      <c r="D275" s="17">
        <v>213</v>
      </c>
      <c r="E275" s="19"/>
    </row>
    <row r="276" s="3" customFormat="1" ht="18.75" customHeight="1" spans="1:5">
      <c r="A276" s="16"/>
      <c r="B276" s="17"/>
      <c r="C276" s="18" t="s">
        <v>295</v>
      </c>
      <c r="D276" s="17">
        <v>235</v>
      </c>
      <c r="E276" s="19"/>
    </row>
    <row r="277" s="3" customFormat="1" ht="18.75" customHeight="1" spans="1:5">
      <c r="A277" s="16"/>
      <c r="B277" s="17"/>
      <c r="C277" s="18" t="s">
        <v>296</v>
      </c>
      <c r="D277" s="17">
        <v>387</v>
      </c>
      <c r="E277" s="19"/>
    </row>
    <row r="278" s="3" customFormat="1" ht="18.75" customHeight="1" spans="1:5">
      <c r="A278" s="16"/>
      <c r="B278" s="17"/>
      <c r="C278" s="18" t="s">
        <v>297</v>
      </c>
      <c r="D278" s="17">
        <f>SUM(D279:D282)</f>
        <v>965</v>
      </c>
      <c r="E278" s="19"/>
    </row>
    <row r="279" s="3" customFormat="1" ht="18.75" customHeight="1" spans="1:5">
      <c r="A279" s="16"/>
      <c r="B279" s="17"/>
      <c r="C279" s="18" t="s">
        <v>298</v>
      </c>
      <c r="D279" s="17">
        <v>320</v>
      </c>
      <c r="E279" s="19"/>
    </row>
    <row r="280" s="3" customFormat="1" ht="18.75" customHeight="1" spans="1:5">
      <c r="A280" s="16"/>
      <c r="B280" s="17"/>
      <c r="C280" s="18" t="s">
        <v>299</v>
      </c>
      <c r="D280" s="17">
        <v>554</v>
      </c>
      <c r="E280" s="19"/>
    </row>
    <row r="281" s="3" customFormat="1" ht="18.75" customHeight="1" spans="1:5">
      <c r="A281" s="16"/>
      <c r="B281" s="17"/>
      <c r="C281" s="18" t="s">
        <v>300</v>
      </c>
      <c r="D281" s="17">
        <v>85</v>
      </c>
      <c r="E281" s="19"/>
    </row>
    <row r="282" s="3" customFormat="1" ht="18.75" customHeight="1" spans="1:5">
      <c r="A282" s="16"/>
      <c r="B282" s="17"/>
      <c r="C282" s="18" t="s">
        <v>301</v>
      </c>
      <c r="D282" s="17">
        <v>6</v>
      </c>
      <c r="E282" s="19"/>
    </row>
    <row r="283" s="3" customFormat="1" ht="18.75" customHeight="1" spans="1:5">
      <c r="A283" s="16"/>
      <c r="B283" s="17"/>
      <c r="C283" s="18" t="s">
        <v>302</v>
      </c>
      <c r="D283" s="17">
        <f>SUM(D284:D287)</f>
        <v>367</v>
      </c>
      <c r="E283" s="19"/>
    </row>
    <row r="284" s="3" customFormat="1" ht="18.75" customHeight="1" spans="1:5">
      <c r="A284" s="16"/>
      <c r="B284" s="17"/>
      <c r="C284" s="18" t="s">
        <v>303</v>
      </c>
      <c r="D284" s="17">
        <v>208</v>
      </c>
      <c r="E284" s="19"/>
    </row>
    <row r="285" s="3" customFormat="1" ht="18.75" customHeight="1" spans="1:5">
      <c r="A285" s="16"/>
      <c r="B285" s="17"/>
      <c r="C285" s="18" t="s">
        <v>304</v>
      </c>
      <c r="D285" s="17">
        <v>64</v>
      </c>
      <c r="E285" s="19"/>
    </row>
    <row r="286" s="3" customFormat="1" ht="18.75" customHeight="1" spans="1:5">
      <c r="A286" s="16"/>
      <c r="B286" s="17"/>
      <c r="C286" s="18" t="s">
        <v>305</v>
      </c>
      <c r="D286" s="17">
        <v>94</v>
      </c>
      <c r="E286" s="19"/>
    </row>
    <row r="287" s="3" customFormat="1" ht="18.75" customHeight="1" spans="1:5">
      <c r="A287" s="16"/>
      <c r="B287" s="17"/>
      <c r="C287" s="18" t="s">
        <v>306</v>
      </c>
      <c r="D287" s="17">
        <v>1</v>
      </c>
      <c r="E287" s="19"/>
    </row>
    <row r="288" s="3" customFormat="1" ht="18.75" customHeight="1" spans="1:5">
      <c r="A288" s="16"/>
      <c r="B288" s="17"/>
      <c r="C288" s="18" t="s">
        <v>307</v>
      </c>
      <c r="D288" s="17">
        <f>D289</f>
        <v>0</v>
      </c>
      <c r="E288" s="19"/>
    </row>
    <row r="289" s="3" customFormat="1" ht="18.75" customHeight="1" spans="1:5">
      <c r="A289" s="16"/>
      <c r="B289" s="17"/>
      <c r="C289" s="18" t="s">
        <v>308</v>
      </c>
      <c r="D289" s="17"/>
      <c r="E289" s="19"/>
    </row>
    <row r="290" s="3" customFormat="1" ht="18.75" customHeight="1" spans="1:6">
      <c r="A290" s="16"/>
      <c r="B290" s="17"/>
      <c r="C290" s="13" t="s">
        <v>309</v>
      </c>
      <c r="D290" s="12">
        <f>D291+D295</f>
        <v>9100</v>
      </c>
      <c r="E290" s="14"/>
      <c r="F290" s="15"/>
    </row>
    <row r="291" s="3" customFormat="1" ht="18.75" customHeight="1" spans="1:5">
      <c r="A291" s="16"/>
      <c r="B291" s="17"/>
      <c r="C291" s="18" t="s">
        <v>310</v>
      </c>
      <c r="D291" s="17">
        <f>SUM(D292:D294)</f>
        <v>3658</v>
      </c>
      <c r="E291" s="19"/>
    </row>
    <row r="292" s="3" customFormat="1" ht="18.75" customHeight="1" spans="1:5">
      <c r="A292" s="16"/>
      <c r="B292" s="17"/>
      <c r="C292" s="18" t="s">
        <v>41</v>
      </c>
      <c r="D292" s="17">
        <v>1523</v>
      </c>
      <c r="E292" s="19"/>
    </row>
    <row r="293" s="3" customFormat="1" ht="18.75" customHeight="1" spans="1:5">
      <c r="A293" s="16"/>
      <c r="B293" s="17"/>
      <c r="C293" s="20" t="s">
        <v>311</v>
      </c>
      <c r="D293" s="17">
        <v>1896</v>
      </c>
      <c r="E293" s="19"/>
    </row>
    <row r="294" s="3" customFormat="1" ht="18.75" customHeight="1" spans="1:5">
      <c r="A294" s="16"/>
      <c r="B294" s="17"/>
      <c r="C294" s="18" t="s">
        <v>312</v>
      </c>
      <c r="D294" s="17">
        <v>239</v>
      </c>
      <c r="E294" s="19"/>
    </row>
    <row r="295" s="3" customFormat="1" ht="18.75" customHeight="1" spans="1:5">
      <c r="A295" s="16"/>
      <c r="B295" s="17"/>
      <c r="C295" s="18" t="s">
        <v>313</v>
      </c>
      <c r="D295" s="17">
        <f>SUM(D296:D298)</f>
        <v>5442</v>
      </c>
      <c r="E295" s="19"/>
    </row>
    <row r="296" s="3" customFormat="1" ht="18.75" customHeight="1" spans="1:5">
      <c r="A296" s="16"/>
      <c r="B296" s="17"/>
      <c r="C296" s="18" t="s">
        <v>314</v>
      </c>
      <c r="D296" s="17">
        <v>2156</v>
      </c>
      <c r="E296" s="19"/>
    </row>
    <row r="297" s="3" customFormat="1" ht="18.75" customHeight="1" spans="1:5">
      <c r="A297" s="16"/>
      <c r="B297" s="17"/>
      <c r="C297" s="18" t="s">
        <v>315</v>
      </c>
      <c r="D297" s="17">
        <v>2641</v>
      </c>
      <c r="E297" s="19"/>
    </row>
    <row r="298" s="3" customFormat="1" ht="18.75" customHeight="1" spans="1:5">
      <c r="A298" s="16"/>
      <c r="B298" s="17"/>
      <c r="C298" s="18" t="s">
        <v>316</v>
      </c>
      <c r="D298" s="17">
        <v>645</v>
      </c>
      <c r="E298" s="19"/>
    </row>
    <row r="299" s="3" customFormat="1" ht="18.75" customHeight="1" spans="1:5">
      <c r="A299" s="16"/>
      <c r="B299" s="17"/>
      <c r="C299" s="18" t="s">
        <v>317</v>
      </c>
      <c r="D299" s="17">
        <v>894</v>
      </c>
      <c r="E299" s="19"/>
    </row>
    <row r="300" s="3" customFormat="1" ht="18.75" customHeight="1" spans="1:6">
      <c r="A300" s="16"/>
      <c r="B300" s="17"/>
      <c r="C300" s="13" t="s">
        <v>318</v>
      </c>
      <c r="D300" s="12">
        <f>D301+D303+D305</f>
        <v>300</v>
      </c>
      <c r="E300" s="14"/>
      <c r="F300" s="15"/>
    </row>
    <row r="301" s="3" customFormat="1" ht="18.75" customHeight="1" spans="1:6">
      <c r="A301" s="16"/>
      <c r="B301" s="17"/>
      <c r="C301" s="18" t="s">
        <v>319</v>
      </c>
      <c r="D301" s="17">
        <v>19</v>
      </c>
      <c r="E301" s="14"/>
      <c r="F301" s="15"/>
    </row>
    <row r="302" s="3" customFormat="1" ht="18.75" customHeight="1" spans="1:6">
      <c r="A302" s="16"/>
      <c r="B302" s="17"/>
      <c r="C302" s="18" t="s">
        <v>320</v>
      </c>
      <c r="D302" s="17">
        <v>19</v>
      </c>
      <c r="E302" s="14"/>
      <c r="F302" s="15"/>
    </row>
    <row r="303" s="3" customFormat="1" ht="18.75" customHeight="1" spans="1:5">
      <c r="A303" s="16"/>
      <c r="B303" s="17"/>
      <c r="C303" s="18" t="s">
        <v>321</v>
      </c>
      <c r="D303" s="17">
        <f>D304</f>
        <v>221</v>
      </c>
      <c r="E303" s="19"/>
    </row>
    <row r="304" s="3" customFormat="1" ht="18.75" customHeight="1" spans="1:5">
      <c r="A304" s="16"/>
      <c r="B304" s="17"/>
      <c r="C304" s="18" t="s">
        <v>41</v>
      </c>
      <c r="D304" s="17">
        <v>221</v>
      </c>
      <c r="E304" s="19"/>
    </row>
    <row r="305" s="3" customFormat="1" ht="18.75" customHeight="1" spans="1:5">
      <c r="A305" s="16"/>
      <c r="B305" s="17"/>
      <c r="C305" s="18" t="s">
        <v>322</v>
      </c>
      <c r="D305" s="17">
        <f>SUM(D306:D307)</f>
        <v>60</v>
      </c>
      <c r="E305" s="19"/>
    </row>
    <row r="306" s="3" customFormat="1" ht="18.75" customHeight="1" spans="1:5">
      <c r="A306" s="16"/>
      <c r="B306" s="17"/>
      <c r="C306" s="18" t="s">
        <v>323</v>
      </c>
      <c r="D306" s="17">
        <v>60</v>
      </c>
      <c r="E306" s="19"/>
    </row>
    <row r="307" s="3" customFormat="1" ht="18.75" customHeight="1" spans="1:5">
      <c r="A307" s="16"/>
      <c r="B307" s="17"/>
      <c r="C307" s="18" t="s">
        <v>324</v>
      </c>
      <c r="D307" s="17"/>
      <c r="E307" s="19"/>
    </row>
    <row r="308" s="3" customFormat="1" ht="18.75" customHeight="1" spans="1:6">
      <c r="A308" s="16"/>
      <c r="B308" s="17"/>
      <c r="C308" s="13" t="s">
        <v>325</v>
      </c>
      <c r="D308" s="12">
        <f>D309+D313</f>
        <v>600</v>
      </c>
      <c r="E308" s="14"/>
      <c r="F308" s="15"/>
    </row>
    <row r="309" s="3" customFormat="1" ht="18.75" customHeight="1" spans="1:5">
      <c r="A309" s="16"/>
      <c r="B309" s="17"/>
      <c r="C309" s="18" t="s">
        <v>326</v>
      </c>
      <c r="D309" s="17">
        <f>SUM(D310:D312)</f>
        <v>587</v>
      </c>
      <c r="E309" s="19"/>
    </row>
    <row r="310" s="3" customFormat="1" ht="18.75" customHeight="1" spans="1:5">
      <c r="A310" s="16"/>
      <c r="B310" s="17"/>
      <c r="C310" s="18" t="s">
        <v>327</v>
      </c>
      <c r="D310" s="17"/>
      <c r="E310" s="19"/>
    </row>
    <row r="311" s="3" customFormat="1" ht="18.75" customHeight="1" spans="1:5">
      <c r="A311" s="16"/>
      <c r="B311" s="17"/>
      <c r="C311" s="18" t="s">
        <v>79</v>
      </c>
      <c r="D311" s="17">
        <v>273</v>
      </c>
      <c r="E311" s="19"/>
    </row>
    <row r="312" s="3" customFormat="1" ht="18.75" customHeight="1" spans="1:5">
      <c r="A312" s="16"/>
      <c r="B312" s="17"/>
      <c r="C312" s="18" t="s">
        <v>328</v>
      </c>
      <c r="D312" s="17">
        <v>314</v>
      </c>
      <c r="E312" s="19"/>
    </row>
    <row r="313" s="3" customFormat="1" ht="18.75" customHeight="1" spans="1:5">
      <c r="A313" s="16"/>
      <c r="B313" s="17"/>
      <c r="C313" s="18" t="s">
        <v>329</v>
      </c>
      <c r="D313" s="17">
        <f>SUM(D314:D315)</f>
        <v>13</v>
      </c>
      <c r="E313" s="19"/>
    </row>
    <row r="314" s="3" customFormat="1" ht="18.75" customHeight="1" spans="1:5">
      <c r="A314" s="16"/>
      <c r="B314" s="17"/>
      <c r="C314" s="18" t="s">
        <v>41</v>
      </c>
      <c r="D314" s="17">
        <v>6</v>
      </c>
      <c r="E314" s="19"/>
    </row>
    <row r="315" s="3" customFormat="1" ht="18.75" customHeight="1" spans="1:5">
      <c r="A315" s="16"/>
      <c r="B315" s="17"/>
      <c r="C315" s="18" t="s">
        <v>330</v>
      </c>
      <c r="D315" s="17">
        <v>7</v>
      </c>
      <c r="E315" s="19"/>
    </row>
    <row r="316" s="3" customFormat="1" ht="18.75" customHeight="1" spans="1:6">
      <c r="A316" s="16"/>
      <c r="B316" s="17"/>
      <c r="C316" s="13" t="s">
        <v>331</v>
      </c>
      <c r="D316" s="12">
        <f>D317+D321+D323</f>
        <v>850</v>
      </c>
      <c r="E316" s="14"/>
      <c r="F316" s="15"/>
    </row>
    <row r="317" s="3" customFormat="1" ht="18.75" customHeight="1" spans="1:5">
      <c r="A317" s="21"/>
      <c r="B317" s="22"/>
      <c r="C317" s="23" t="s">
        <v>332</v>
      </c>
      <c r="D317" s="22">
        <f>SUM(D318:D320)</f>
        <v>740</v>
      </c>
      <c r="E317" s="24"/>
    </row>
    <row r="318" s="3" customFormat="1" ht="18.75" customHeight="1" spans="1:5">
      <c r="A318" s="16"/>
      <c r="B318" s="17"/>
      <c r="C318" s="18" t="s">
        <v>41</v>
      </c>
      <c r="D318" s="17">
        <v>723</v>
      </c>
      <c r="E318" s="19"/>
    </row>
    <row r="319" s="3" customFormat="1" ht="18.75" customHeight="1" spans="1:5">
      <c r="A319" s="16"/>
      <c r="B319" s="17"/>
      <c r="C319" s="18" t="s">
        <v>333</v>
      </c>
      <c r="D319" s="17">
        <v>9</v>
      </c>
      <c r="E319" s="19"/>
    </row>
    <row r="320" s="3" customFormat="1" ht="18.75" customHeight="1" spans="1:5">
      <c r="A320" s="16"/>
      <c r="B320" s="17"/>
      <c r="C320" s="20" t="s">
        <v>334</v>
      </c>
      <c r="D320" s="17">
        <v>8</v>
      </c>
      <c r="E320" s="19"/>
    </row>
    <row r="321" s="3" customFormat="1" ht="18.75" customHeight="1" spans="1:5">
      <c r="A321" s="16"/>
      <c r="B321" s="17"/>
      <c r="C321" s="18" t="s">
        <v>335</v>
      </c>
      <c r="D321" s="17">
        <f>D322</f>
        <v>31</v>
      </c>
      <c r="E321" s="19"/>
    </row>
    <row r="322" s="3" customFormat="1" ht="18.75" customHeight="1" spans="1:5">
      <c r="A322" s="27" t="s">
        <v>336</v>
      </c>
      <c r="B322" s="17">
        <f>B5+B23</f>
        <v>36200</v>
      </c>
      <c r="C322" s="18" t="s">
        <v>41</v>
      </c>
      <c r="D322" s="17">
        <v>31</v>
      </c>
      <c r="E322" s="19"/>
    </row>
    <row r="323" s="3" customFormat="1" ht="18.75" customHeight="1" spans="1:5">
      <c r="A323" s="16"/>
      <c r="B323" s="17"/>
      <c r="C323" s="18" t="s">
        <v>337</v>
      </c>
      <c r="D323" s="17">
        <f>SUM(D324:D325)</f>
        <v>79</v>
      </c>
      <c r="E323" s="19"/>
    </row>
    <row r="324" s="3" customFormat="1" ht="18.75" customHeight="1" spans="1:5">
      <c r="A324" s="16"/>
      <c r="B324" s="17"/>
      <c r="C324" s="18" t="s">
        <v>41</v>
      </c>
      <c r="D324" s="17">
        <v>10</v>
      </c>
      <c r="E324" s="19"/>
    </row>
    <row r="325" s="3" customFormat="1" ht="18.75" customHeight="1" spans="1:5">
      <c r="A325" s="16" t="s">
        <v>338</v>
      </c>
      <c r="B325" s="17">
        <f>B326+B329+B348+B349</f>
        <v>468709</v>
      </c>
      <c r="C325" s="18" t="s">
        <v>339</v>
      </c>
      <c r="D325" s="17">
        <v>69</v>
      </c>
      <c r="E325" s="19"/>
    </row>
    <row r="326" s="3" customFormat="1" ht="18.75" customHeight="1" spans="1:6">
      <c r="A326" s="16" t="s">
        <v>340</v>
      </c>
      <c r="B326" s="17">
        <f>SUM(B327:B328)</f>
        <v>1180</v>
      </c>
      <c r="C326" s="13" t="s">
        <v>341</v>
      </c>
      <c r="D326" s="12">
        <f>D327</f>
        <v>16100</v>
      </c>
      <c r="E326" s="14"/>
      <c r="F326" s="15"/>
    </row>
    <row r="327" s="3" customFormat="1" ht="27" spans="1:5">
      <c r="A327" s="16" t="s">
        <v>342</v>
      </c>
      <c r="B327" s="17">
        <v>1061</v>
      </c>
      <c r="C327" s="18" t="s">
        <v>343</v>
      </c>
      <c r="D327" s="17">
        <f>SUM(D328:D330)</f>
        <v>16100</v>
      </c>
      <c r="E327" s="19"/>
    </row>
    <row r="328" s="3" customFormat="1" ht="18.75" customHeight="1" spans="1:5">
      <c r="A328" s="16" t="s">
        <v>344</v>
      </c>
      <c r="B328" s="17">
        <v>119</v>
      </c>
      <c r="C328" s="18" t="s">
        <v>345</v>
      </c>
      <c r="D328" s="17">
        <v>4580</v>
      </c>
      <c r="E328" s="19"/>
    </row>
    <row r="329" s="3" customFormat="1" ht="18.75" customHeight="1" spans="1:5">
      <c r="A329" s="16" t="s">
        <v>346</v>
      </c>
      <c r="B329" s="17">
        <f>SUM(B330:B347)</f>
        <v>285719</v>
      </c>
      <c r="C329" s="18" t="s">
        <v>347</v>
      </c>
      <c r="D329" s="17">
        <v>6924</v>
      </c>
      <c r="E329" s="19"/>
    </row>
    <row r="330" s="3" customFormat="1" ht="18.75" customHeight="1" spans="1:5">
      <c r="A330" s="16" t="s">
        <v>348</v>
      </c>
      <c r="B330" s="17">
        <v>4031</v>
      </c>
      <c r="C330" s="18" t="s">
        <v>349</v>
      </c>
      <c r="D330" s="17">
        <v>4596</v>
      </c>
      <c r="E330" s="19"/>
    </row>
    <row r="331" s="3" customFormat="1" ht="18.75" customHeight="1" spans="1:5">
      <c r="A331" s="16" t="s">
        <v>350</v>
      </c>
      <c r="B331" s="17">
        <v>40843</v>
      </c>
      <c r="C331" s="13" t="s">
        <v>351</v>
      </c>
      <c r="D331" s="12">
        <f>D332+D334+D336</f>
        <v>320</v>
      </c>
      <c r="E331" s="14"/>
    </row>
    <row r="332" s="3" customFormat="1" ht="27" spans="1:6">
      <c r="A332" s="16" t="s">
        <v>352</v>
      </c>
      <c r="B332" s="17">
        <f>29289+3800</f>
        <v>33089</v>
      </c>
      <c r="C332" s="18" t="s">
        <v>353</v>
      </c>
      <c r="D332" s="17">
        <f t="shared" ref="D332:D336" si="4">D333</f>
        <v>320</v>
      </c>
      <c r="E332" s="19"/>
      <c r="F332" s="15"/>
    </row>
    <row r="333" s="3" customFormat="1" spans="1:5">
      <c r="A333" s="16" t="s">
        <v>354</v>
      </c>
      <c r="B333" s="17">
        <v>18460</v>
      </c>
      <c r="C333" s="18" t="s">
        <v>41</v>
      </c>
      <c r="D333" s="17">
        <v>320</v>
      </c>
      <c r="E333" s="19"/>
    </row>
    <row r="334" s="3" customFormat="1" ht="27" spans="1:5">
      <c r="A334" s="16" t="s">
        <v>355</v>
      </c>
      <c r="B334" s="17">
        <v>2533</v>
      </c>
      <c r="C334" s="18" t="s">
        <v>356</v>
      </c>
      <c r="D334" s="17">
        <f t="shared" si="4"/>
        <v>0</v>
      </c>
      <c r="E334" s="19"/>
    </row>
    <row r="335" s="3" customFormat="1" ht="27" spans="1:5">
      <c r="A335" s="16" t="s">
        <v>357</v>
      </c>
      <c r="B335" s="17">
        <v>9634</v>
      </c>
      <c r="C335" s="18" t="s">
        <v>358</v>
      </c>
      <c r="D335" s="17"/>
      <c r="E335" s="19"/>
    </row>
    <row r="336" s="3" customFormat="1" spans="1:5">
      <c r="A336" s="16" t="s">
        <v>359</v>
      </c>
      <c r="B336" s="17">
        <v>6160</v>
      </c>
      <c r="C336" s="18" t="s">
        <v>360</v>
      </c>
      <c r="D336" s="17">
        <f t="shared" si="4"/>
        <v>0</v>
      </c>
      <c r="E336" s="19"/>
    </row>
    <row r="337" s="3" customFormat="1" spans="1:5">
      <c r="A337" s="16" t="s">
        <v>361</v>
      </c>
      <c r="B337" s="17">
        <v>4737</v>
      </c>
      <c r="C337" s="18" t="s">
        <v>362</v>
      </c>
      <c r="D337" s="17"/>
      <c r="E337" s="19"/>
    </row>
    <row r="338" s="3" customFormat="1" spans="1:5">
      <c r="A338" s="16" t="s">
        <v>363</v>
      </c>
      <c r="B338" s="17">
        <v>58813</v>
      </c>
      <c r="C338" s="13" t="s">
        <v>364</v>
      </c>
      <c r="D338" s="12">
        <f t="shared" ref="D338:D342" si="5">D339</f>
        <v>11393</v>
      </c>
      <c r="E338" s="14"/>
    </row>
    <row r="339" s="3" customFormat="1" spans="1:5">
      <c r="A339" s="16" t="s">
        <v>365</v>
      </c>
      <c r="B339" s="17">
        <f>81336+3000-1673</f>
        <v>82663</v>
      </c>
      <c r="C339" s="18" t="s">
        <v>366</v>
      </c>
      <c r="D339" s="17">
        <f t="shared" si="5"/>
        <v>11393</v>
      </c>
      <c r="E339" s="19"/>
    </row>
    <row r="340" s="3" customFormat="1" ht="18.75" customHeight="1" spans="1:5">
      <c r="A340" s="16" t="s">
        <v>367</v>
      </c>
      <c r="B340" s="17">
        <v>9363</v>
      </c>
      <c r="C340" s="18" t="s">
        <v>368</v>
      </c>
      <c r="D340" s="17">
        <v>11393</v>
      </c>
      <c r="E340" s="19"/>
    </row>
    <row r="341" s="3" customFormat="1" ht="27" spans="1:5">
      <c r="A341" s="16" t="s">
        <v>369</v>
      </c>
      <c r="B341" s="17">
        <v>1667</v>
      </c>
      <c r="C341" s="13" t="s">
        <v>370</v>
      </c>
      <c r="D341" s="28">
        <f t="shared" si="5"/>
        <v>5000</v>
      </c>
      <c r="E341" s="19"/>
    </row>
    <row r="342" s="3" customFormat="1" ht="27" spans="1:5">
      <c r="A342" s="16" t="s">
        <v>371</v>
      </c>
      <c r="B342" s="17">
        <v>1759</v>
      </c>
      <c r="C342" s="18" t="s">
        <v>372</v>
      </c>
      <c r="D342" s="17">
        <f t="shared" si="5"/>
        <v>5000</v>
      </c>
      <c r="E342" s="19"/>
    </row>
    <row r="343" s="3" customFormat="1" ht="27" spans="1:5">
      <c r="A343" s="16" t="s">
        <v>373</v>
      </c>
      <c r="B343" s="17">
        <v>10967</v>
      </c>
      <c r="C343" s="18" t="s">
        <v>374</v>
      </c>
      <c r="D343" s="17">
        <v>5000</v>
      </c>
      <c r="E343" s="19"/>
    </row>
    <row r="344" s="3" customFormat="1" ht="27" spans="1:5">
      <c r="A344" s="16" t="s">
        <v>375</v>
      </c>
      <c r="B344" s="17">
        <v>1000</v>
      </c>
      <c r="C344" s="18"/>
      <c r="D344" s="17"/>
      <c r="E344" s="19"/>
    </row>
    <row r="345" s="3" customFormat="1" spans="1:5">
      <c r="A345" s="16" t="s">
        <v>376</v>
      </c>
      <c r="B345" s="17"/>
      <c r="C345" s="18"/>
      <c r="D345" s="17"/>
      <c r="E345" s="19"/>
    </row>
    <row r="346" s="3" customFormat="1" ht="18.75" customHeight="1" spans="1:6">
      <c r="A346" s="16"/>
      <c r="B346" s="17"/>
      <c r="C346" s="18"/>
      <c r="D346" s="17"/>
      <c r="E346" s="19"/>
      <c r="F346" s="15"/>
    </row>
    <row r="347" s="3" customFormat="1" spans="2:6">
      <c r="B347" s="17"/>
      <c r="C347" s="18"/>
      <c r="D347" s="17"/>
      <c r="E347" s="19"/>
      <c r="F347" s="15"/>
    </row>
    <row r="348" s="3" customFormat="1" spans="1:6">
      <c r="A348" s="16" t="s">
        <v>377</v>
      </c>
      <c r="B348" s="17">
        <v>181810</v>
      </c>
      <c r="C348" s="18"/>
      <c r="D348" s="17"/>
      <c r="E348" s="19"/>
      <c r="F348" s="15"/>
    </row>
    <row r="349" s="3" customFormat="1" spans="1:6">
      <c r="A349" s="16"/>
      <c r="B349" s="17"/>
      <c r="C349" s="18"/>
      <c r="D349" s="17"/>
      <c r="E349" s="19"/>
      <c r="F349" s="15"/>
    </row>
    <row r="350" s="3" customFormat="1" spans="1:6">
      <c r="A350" s="16"/>
      <c r="B350" s="17"/>
      <c r="C350" s="18"/>
      <c r="D350" s="17"/>
      <c r="E350" s="19"/>
      <c r="F350" s="15"/>
    </row>
    <row r="351" s="3" customFormat="1" spans="1:6">
      <c r="A351" s="16"/>
      <c r="B351" s="17"/>
      <c r="C351" s="18"/>
      <c r="D351" s="17"/>
      <c r="E351" s="19"/>
      <c r="F351" s="15"/>
    </row>
    <row r="352" s="3" customFormat="1" ht="18.75" customHeight="1" spans="1:6">
      <c r="A352" s="16"/>
      <c r="B352" s="17"/>
      <c r="C352" s="18"/>
      <c r="D352" s="17"/>
      <c r="E352" s="19"/>
      <c r="F352" s="15"/>
    </row>
    <row r="353" s="3" customFormat="1" ht="18.75" customHeight="1" spans="1:6">
      <c r="A353" s="29" t="s">
        <v>378</v>
      </c>
      <c r="B353" s="30">
        <f>B322+B325</f>
        <v>504909</v>
      </c>
      <c r="C353" s="31" t="s">
        <v>379</v>
      </c>
      <c r="D353" s="30">
        <f>D5+D50+D53+D79+D101+D107+D123+D167+D196+D217+D230+D290++D300+D308++D316+D326+D331+D338+D341</f>
        <v>504909</v>
      </c>
      <c r="E353" s="32"/>
      <c r="F353" s="15"/>
    </row>
    <row r="354" s="3" customFormat="1" ht="18.75" customHeight="1" spans="1:5">
      <c r="A354" s="1"/>
      <c r="B354" s="1"/>
      <c r="C354" s="1"/>
      <c r="D354" s="1"/>
      <c r="E354" s="1"/>
    </row>
    <row r="355" s="3" customFormat="1" ht="18.75" customHeight="1" spans="1:5">
      <c r="A355" s="1"/>
      <c r="B355" s="1"/>
      <c r="C355" s="1"/>
      <c r="D355" s="1"/>
      <c r="E355" s="1"/>
    </row>
    <row r="356" s="3" customFormat="1" ht="18.75" customHeight="1" spans="1:5">
      <c r="A356" s="1"/>
      <c r="B356" s="1"/>
      <c r="C356" s="1"/>
      <c r="D356" s="1"/>
      <c r="E356" s="1"/>
    </row>
    <row r="357" s="3" customFormat="1" ht="18.75" customHeight="1" spans="1:5">
      <c r="A357" s="1"/>
      <c r="B357" s="1"/>
      <c r="C357" s="1"/>
      <c r="D357" s="1"/>
      <c r="E357" s="1"/>
    </row>
    <row r="358" s="3" customFormat="1" ht="18.75" customHeight="1" spans="1:5">
      <c r="A358" s="1"/>
      <c r="B358" s="1"/>
      <c r="C358" s="1"/>
      <c r="D358" s="1"/>
      <c r="E358" s="1"/>
    </row>
    <row r="359" s="3" customFormat="1" ht="18.75" customHeight="1" spans="1:5">
      <c r="A359" s="1"/>
      <c r="B359" s="1"/>
      <c r="C359" s="1"/>
      <c r="D359" s="1"/>
      <c r="E359" s="1"/>
    </row>
    <row r="360" s="3" customFormat="1" ht="18.75" customHeight="1" spans="1:6">
      <c r="A360" s="1"/>
      <c r="B360" s="1"/>
      <c r="C360" s="1"/>
      <c r="D360" s="1"/>
      <c r="E360" s="1"/>
      <c r="F360" s="15"/>
    </row>
  </sheetData>
  <mergeCells count="4">
    <mergeCell ref="A1:E1"/>
    <mergeCell ref="A3:B3"/>
    <mergeCell ref="C3:D3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2021-05-27T04:15:41Z</dcterms:created>
  <dcterms:modified xsi:type="dcterms:W3CDTF">2021-05-27T04:33:50Z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