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definedNames>
    <definedName name="_xlnm._FilterDatabase" localSheetId="0" hidden="1">通报附件!$A$7:$H$27</definedName>
  </definedNames>
  <calcPr calcId="144525"/>
</workbook>
</file>

<file path=xl/sharedStrings.xml><?xml version="1.0" encoding="utf-8"?>
<sst xmlns="http://schemas.openxmlformats.org/spreadsheetml/2006/main" count="33" uniqueCount="33">
  <si>
    <t>阿克陶县2024年财政衔接资金执行情况统计表（截止2024年9月30日）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</si>
  <si>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</si>
  <si>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</si>
  <si>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</si>
  <si>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</si>
  <si>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</si>
  <si>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</si>
  <si>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</si>
  <si>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</si>
  <si>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</si>
  <si>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</si>
  <si>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</si>
  <si>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</si>
  <si>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人工影响天气工作办公室</t>
  </si>
  <si>
    <t>托尔塔依农场</t>
  </si>
  <si>
    <t>人力资源和社会保障局</t>
  </si>
  <si>
    <t>畜牧兽医局</t>
  </si>
  <si>
    <t>农业农村局</t>
  </si>
  <si>
    <t>加马铁热克乡</t>
  </si>
  <si>
    <t>奥依塔克镇</t>
  </si>
  <si>
    <t>恰尔隆镇</t>
  </si>
  <si>
    <t>交通运输局</t>
  </si>
  <si>
    <t>皮拉勒乡</t>
  </si>
  <si>
    <t>克孜勒陶镇</t>
  </si>
  <si>
    <t>阿克陶镇</t>
  </si>
  <si>
    <t>玉麦镇</t>
  </si>
  <si>
    <t>水利局</t>
  </si>
  <si>
    <t>巴仁乡</t>
  </si>
  <si>
    <t>塔尔乡</t>
  </si>
  <si>
    <t>木吉乡</t>
  </si>
  <si>
    <t>统战部（民宗局）</t>
  </si>
  <si>
    <t>布伦口乡</t>
  </si>
  <si>
    <t>财政局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</si>
</sst>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70" zoomScaleNormal="70" topLeftCell="A6" workbookViewId="0">
      <selection activeCell="F14" sqref="F14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SUM(C7:C27)</f>
        <v>61</v>
      </c>
      <c r="D5" s="6">
        <f>SUM(D7:D27)</f>
        <v>57</v>
      </c>
      <c r="E5" s="8">
        <f>SUM(E7:E27)</f>
        <v>59437.9955</v>
      </c>
      <c r="F5" s="8">
        <f>SUM(F7:F27)</f>
        <v>50700.654832</v>
      </c>
      <c r="G5" s="8">
        <f>SUM(G7:G27)</f>
        <v>8737.340668</v>
      </c>
      <c r="H5" s="9">
        <f>F5/E5</f>
        <v>0.853000751547888</v>
      </c>
    </row>
    <row r="6" s="1" customFormat="1" ht="29" customHeight="1" spans="1:8">
      <c r="A6" s="6"/>
      <c r="B6" s="7" t="s">
        <v>11</v>
      </c>
      <c r="C6" s="6">
        <f>SUM(C7:C27)</f>
        <v>61</v>
      </c>
      <c r="D6" s="6">
        <f>SUM(D7:D27)</f>
        <v>57</v>
      </c>
      <c r="E6" s="8">
        <f>SUM(E7:E27)</f>
        <v>59437.9955</v>
      </c>
      <c r="F6" s="8">
        <f>SUM(F7:F27)</f>
        <v>50700.654832</v>
      </c>
      <c r="G6" s="8">
        <f>SUM(G7:G27)</f>
        <v>8737.340668</v>
      </c>
      <c r="H6" s="9">
        <f>F6/E6</f>
        <v>0.853000751547888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1116.6</v>
      </c>
      <c r="F7" s="11">
        <v>1116.6</v>
      </c>
      <c r="G7" s="11">
        <f>E7-F7</f>
        <v>0</v>
      </c>
      <c r="H7" s="12">
        <f>ROUND(F7/E7,4)</f>
        <v>1</v>
      </c>
    </row>
    <row r="8" s="2" customFormat="1" ht="29" customHeight="1" spans="1:8">
      <c r="A8" s="6">
        <v>2</v>
      </c>
      <c r="B8" s="13" t="s">
        <v>13</v>
      </c>
      <c r="C8" s="6">
        <v>1</v>
      </c>
      <c r="D8" s="6">
        <v>1</v>
      </c>
      <c r="E8" s="11">
        <v>300</v>
      </c>
      <c r="F8" s="11">
        <v>298.17</v>
      </c>
      <c r="G8" s="11">
        <f>E8-F8</f>
        <v>1.82999999999998</v>
      </c>
      <c r="H8" s="12">
        <f>ROUND(F8/E8,4)</f>
        <v>0.9939</v>
      </c>
    </row>
    <row r="9" s="2" customFormat="1" ht="29" customHeight="1" spans="1:8">
      <c r="A9" s="6">
        <v>3</v>
      </c>
      <c r="B9" s="10" t="s">
        <v>14</v>
      </c>
      <c r="C9" s="6">
        <v>1</v>
      </c>
      <c r="D9" s="6">
        <v>1</v>
      </c>
      <c r="E9" s="11">
        <v>69</v>
      </c>
      <c r="F9" s="11">
        <v>66.7179</v>
      </c>
      <c r="G9" s="11">
        <f>E9-F9</f>
        <v>2.2821</v>
      </c>
      <c r="H9" s="12">
        <f>ROUND(F9/E9,4)</f>
        <v>0.9669</v>
      </c>
    </row>
    <row r="10" s="2" customFormat="1" ht="29" customHeight="1" spans="1:8">
      <c r="A10" s="6">
        <v>4</v>
      </c>
      <c r="B10" s="10" t="s">
        <v>15</v>
      </c>
      <c r="C10" s="6">
        <v>1</v>
      </c>
      <c r="D10" s="6">
        <v>1</v>
      </c>
      <c r="E10" s="11">
        <v>3430.7388</v>
      </c>
      <c r="F10" s="11">
        <v>3236.9564</v>
      </c>
      <c r="G10" s="11">
        <f>E10-F10</f>
        <v>193.7824</v>
      </c>
      <c r="H10" s="12">
        <f>ROUND(F10/E10,4)</f>
        <v>0.9435</v>
      </c>
    </row>
    <row r="11" s="2" customFormat="1" ht="29" customHeight="1" spans="1:8">
      <c r="A11" s="6">
        <v>5</v>
      </c>
      <c r="B11" s="10" t="s">
        <v>16</v>
      </c>
      <c r="C11" s="6">
        <v>4</v>
      </c>
      <c r="D11" s="6">
        <v>4</v>
      </c>
      <c r="E11" s="11">
        <v>12448.53</v>
      </c>
      <c r="F11" s="11">
        <v>11423.968685</v>
      </c>
      <c r="G11" s="11">
        <f>E11-F11</f>
        <v>1024.561315</v>
      </c>
      <c r="H11" s="12">
        <f>ROUND(F11/E11,4)</f>
        <v>0.9177</v>
      </c>
    </row>
    <row r="12" s="2" customFormat="1" ht="29" customHeight="1" spans="1:8">
      <c r="A12" s="6">
        <v>6</v>
      </c>
      <c r="B12" s="10" t="s">
        <v>17</v>
      </c>
      <c r="C12" s="6">
        <v>4</v>
      </c>
      <c r="D12" s="6">
        <v>4</v>
      </c>
      <c r="E12" s="11">
        <v>20360.1867</v>
      </c>
      <c r="F12" s="11">
        <v>18496.505588</v>
      </c>
      <c r="G12" s="11">
        <f>E12-F12</f>
        <v>1863.681112</v>
      </c>
      <c r="H12" s="12">
        <f>ROUND(F12/E12,4)</f>
        <v>0.9085</v>
      </c>
    </row>
    <row r="13" s="2" customFormat="1" ht="29" customHeight="1" spans="1:8">
      <c r="A13" s="6">
        <v>7</v>
      </c>
      <c r="B13" s="10" t="s">
        <v>18</v>
      </c>
      <c r="C13" s="6">
        <v>3</v>
      </c>
      <c r="D13" s="6">
        <v>3</v>
      </c>
      <c r="E13" s="11">
        <f>370+32</f>
        <v>402</v>
      </c>
      <c r="F13" s="11">
        <v>364.2311</v>
      </c>
      <c r="G13" s="11">
        <f>E13-F13</f>
        <v>37.7689</v>
      </c>
      <c r="H13" s="12">
        <f>ROUND(F13/E13,4)</f>
        <v>0.906</v>
      </c>
    </row>
    <row r="14" s="2" customFormat="1" ht="29" customHeight="1" spans="1:8">
      <c r="A14" s="6">
        <v>8</v>
      </c>
      <c r="B14" s="13" t="s">
        <v>19</v>
      </c>
      <c r="C14" s="6">
        <v>2</v>
      </c>
      <c r="D14" s="6">
        <v>2</v>
      </c>
      <c r="E14" s="11">
        <v>2028</v>
      </c>
      <c r="F14" s="11">
        <v>1811.495</v>
      </c>
      <c r="G14" s="11">
        <f>E14-F14</f>
        <v>216.505</v>
      </c>
      <c r="H14" s="12">
        <f>ROUND(F14/E14,4)</f>
        <v>0.8932</v>
      </c>
    </row>
    <row r="15" s="2" customFormat="1" ht="29" customHeight="1" spans="1:8">
      <c r="A15" s="6">
        <v>9</v>
      </c>
      <c r="B15" s="10" t="s">
        <v>20</v>
      </c>
      <c r="C15" s="6">
        <v>5</v>
      </c>
      <c r="D15" s="6">
        <v>5</v>
      </c>
      <c r="E15" s="11">
        <f>425+64</f>
        <v>489</v>
      </c>
      <c r="F15" s="11">
        <v>429.318904</v>
      </c>
      <c r="G15" s="11">
        <f>E15-F15</f>
        <v>59.681096</v>
      </c>
      <c r="H15" s="12">
        <f>ROUND(F15/E15,4)</f>
        <v>0.878</v>
      </c>
    </row>
    <row r="16" s="2" customFormat="1" ht="29" customHeight="1" spans="1:8">
      <c r="A16" s="6">
        <v>10</v>
      </c>
      <c r="B16" s="10" t="s">
        <v>21</v>
      </c>
      <c r="C16" s="6">
        <v>2</v>
      </c>
      <c r="D16" s="6">
        <v>2</v>
      </c>
      <c r="E16" s="11">
        <v>1800</v>
      </c>
      <c r="F16" s="11">
        <v>1516.9607</v>
      </c>
      <c r="G16" s="11">
        <f>E16-F16</f>
        <v>283.0393</v>
      </c>
      <c r="H16" s="12">
        <f>ROUND(F16/E16,4)</f>
        <v>0.8428</v>
      </c>
    </row>
    <row r="17" s="2" customFormat="1" ht="29" customHeight="1" spans="1:8">
      <c r="A17" s="6">
        <v>11</v>
      </c>
      <c r="B17" s="10" t="s">
        <v>22</v>
      </c>
      <c r="C17" s="6">
        <v>4</v>
      </c>
      <c r="D17" s="6">
        <v>4</v>
      </c>
      <c r="E17" s="11">
        <v>959</v>
      </c>
      <c r="F17" s="11">
        <v>803.517536</v>
      </c>
      <c r="G17" s="11">
        <f>E17-F17</f>
        <v>155.482464</v>
      </c>
      <c r="H17" s="12">
        <f>ROUND(F17/E17,4)</f>
        <v>0.8379</v>
      </c>
    </row>
    <row r="18" s="2" customFormat="1" ht="29" customHeight="1" spans="1:8">
      <c r="A18" s="6">
        <v>12</v>
      </c>
      <c r="B18" s="10" t="s">
        <v>23</v>
      </c>
      <c r="C18" s="6">
        <v>5</v>
      </c>
      <c r="D18" s="6">
        <v>4</v>
      </c>
      <c r="E18" s="11">
        <v>837</v>
      </c>
      <c r="F18" s="11">
        <v>693.615</v>
      </c>
      <c r="G18" s="11">
        <f>E18-F18</f>
        <v>143.385</v>
      </c>
      <c r="H18" s="12">
        <f>ROUND(F18/E18,4)</f>
        <v>0.8287</v>
      </c>
    </row>
    <row r="19" s="2" customFormat="1" ht="29" customHeight="1" spans="1:8">
      <c r="A19" s="6">
        <v>13</v>
      </c>
      <c r="B19" s="13" t="s">
        <v>24</v>
      </c>
      <c r="C19" s="6">
        <v>4</v>
      </c>
      <c r="D19" s="6">
        <v>4</v>
      </c>
      <c r="E19" s="11">
        <v>942</v>
      </c>
      <c r="F19" s="11">
        <v>750.19</v>
      </c>
      <c r="G19" s="11">
        <f>E19-F19</f>
        <v>191.81</v>
      </c>
      <c r="H19" s="12">
        <f>ROUND(F19/E19,4)</f>
        <v>0.7964</v>
      </c>
    </row>
    <row r="20" s="2" customFormat="1" ht="29" customHeight="1" spans="1:8">
      <c r="A20" s="6">
        <v>14</v>
      </c>
      <c r="B20" s="10" t="s">
        <v>25</v>
      </c>
      <c r="C20" s="6">
        <v>5</v>
      </c>
      <c r="D20" s="6">
        <v>5</v>
      </c>
      <c r="E20" s="11">
        <v>2683</v>
      </c>
      <c r="F20" s="11">
        <v>2006.7589</v>
      </c>
      <c r="G20" s="11">
        <f>E20-F20</f>
        <v>676.2411</v>
      </c>
      <c r="H20" s="12">
        <f>ROUND(F20/E20,4)</f>
        <v>0.748</v>
      </c>
    </row>
    <row r="21" s="2" customFormat="1" ht="29" customHeight="1" spans="1:8">
      <c r="A21" s="6">
        <v>15</v>
      </c>
      <c r="B21" s="10" t="s">
        <v>26</v>
      </c>
      <c r="C21" s="6">
        <v>2</v>
      </c>
      <c r="D21" s="6">
        <v>2</v>
      </c>
      <c r="E21" s="11">
        <v>1152.22</v>
      </c>
      <c r="F21" s="11">
        <v>824.2877</v>
      </c>
      <c r="G21" s="11">
        <f>E21-F21</f>
        <v>327.9323</v>
      </c>
      <c r="H21" s="12">
        <f>ROUND(F21/E21,4)</f>
        <v>0.7154</v>
      </c>
    </row>
    <row r="22" s="2" customFormat="1" ht="29" customHeight="1" spans="1:8">
      <c r="A22" s="6">
        <v>16</v>
      </c>
      <c r="B22" s="13" t="s">
        <v>27</v>
      </c>
      <c r="C22" s="6">
        <v>5</v>
      </c>
      <c r="D22" s="6">
        <v>5</v>
      </c>
      <c r="E22" s="11">
        <v>7408</v>
      </c>
      <c r="F22" s="11">
        <v>5280.748719</v>
      </c>
      <c r="G22" s="11">
        <f>E22-F22</f>
        <v>2127.251281</v>
      </c>
      <c r="H22" s="12">
        <f>ROUND(F22/E22,4)</f>
        <v>0.7128</v>
      </c>
    </row>
    <row r="23" s="2" customFormat="1" ht="29" customHeight="1" spans="1:8">
      <c r="A23" s="6">
        <v>17</v>
      </c>
      <c r="B23" s="10" t="s">
        <v>28</v>
      </c>
      <c r="C23" s="6">
        <v>4</v>
      </c>
      <c r="D23" s="6">
        <v>3</v>
      </c>
      <c r="E23" s="11">
        <v>452</v>
      </c>
      <c r="F23" s="11">
        <v>297.7357</v>
      </c>
      <c r="G23" s="11">
        <f>E23-F23</f>
        <v>154.2643</v>
      </c>
      <c r="H23" s="12">
        <f>ROUND(F23/E23,4)</f>
        <v>0.6587</v>
      </c>
    </row>
    <row r="24" s="2" customFormat="1" ht="29" customHeight="1" spans="1:8">
      <c r="A24" s="6">
        <v>18</v>
      </c>
      <c r="B24" s="10" t="s">
        <v>29</v>
      </c>
      <c r="C24" s="6">
        <v>3</v>
      </c>
      <c r="D24" s="6">
        <v>2</v>
      </c>
      <c r="E24" s="11">
        <v>724</v>
      </c>
      <c r="F24" s="11">
        <v>469.9495</v>
      </c>
      <c r="G24" s="11">
        <f>E24-F24</f>
        <v>254.0505</v>
      </c>
      <c r="H24" s="12">
        <f>ROUND(F24/E24,4)</f>
        <v>0.6491</v>
      </c>
    </row>
    <row r="25" s="2" customFormat="1" ht="29" customHeight="1" spans="1:8">
      <c r="A25" s="6">
        <v>19</v>
      </c>
      <c r="B25" s="10" t="s">
        <v>30</v>
      </c>
      <c r="C25" s="6">
        <v>1</v>
      </c>
      <c r="D25" s="6">
        <v>1</v>
      </c>
      <c r="E25" s="11">
        <v>73.72</v>
      </c>
      <c r="F25" s="11">
        <v>47.3925</v>
      </c>
      <c r="G25" s="11">
        <f>E25-F25</f>
        <v>26.3275</v>
      </c>
      <c r="H25" s="12">
        <f>ROUND(F25/E25,4)</f>
        <v>0.6429</v>
      </c>
    </row>
    <row r="26" s="2" customFormat="1" ht="29" customHeight="1" spans="1:8">
      <c r="A26" s="6">
        <v>20</v>
      </c>
      <c r="B26" s="13" t="s">
        <v>31</v>
      </c>
      <c r="C26" s="6">
        <v>3</v>
      </c>
      <c r="D26" s="6">
        <v>2</v>
      </c>
      <c r="E26" s="11">
        <f>580+128</f>
        <v>708</v>
      </c>
      <c r="F26" s="11">
        <v>344.735</v>
      </c>
      <c r="G26" s="11">
        <f>E26-F26</f>
        <v>363.265</v>
      </c>
      <c r="H26" s="12">
        <f>ROUND(F26/E26,4)</f>
        <v>0.4869</v>
      </c>
    </row>
    <row r="27" s="2" customFormat="1" ht="29" customHeight="1" spans="1:8">
      <c r="A27" s="6">
        <v>21</v>
      </c>
      <c r="B27" s="13" t="s">
        <v>32</v>
      </c>
      <c r="C27" s="6">
        <v>1</v>
      </c>
      <c r="D27" s="6">
        <v>1</v>
      </c>
      <c r="E27" s="11">
        <v>1055</v>
      </c>
      <c r="F27" s="11">
        <v>420.8</v>
      </c>
      <c r="G27" s="11">
        <f>E27-F27</f>
        <v>634.2</v>
      </c>
      <c r="H27" s="12">
        <f>ROUND(F27/E27,4)</f>
        <v>0.3989</v>
      </c>
    </row>
  </sheetData>
  <sortState ref="B7:H27">
    <sortCondition ref="H7:H27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2024-11-29T10:40:11Z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