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  <sheet name="Sheet1" sheetId="5" r:id="rId2"/>
  </sheets>
  <definedNames>
    <definedName name="_xlnm._FilterDatabase" localSheetId="0" hidden="1">通报附件!$A$8:$H$29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<sst xmlns="http://schemas.openxmlformats.org/spreadsheetml/2006/main" count="36" uniqueCount="36">
  <si>
    <t>阿克陶县2025年财政衔接资金执行情况统计表（截止2025年9月30日）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</si>
  <si>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</si>
  <si>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</si>
  <si>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</si>
  <si>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</si>
  <si>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</si>
  <si>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</si>
  <si>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</si>
  <si>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</si>
  <si>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</si>
  <si>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</si>
  <si>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</si>
  <si>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教育局</t>
  </si>
  <si>
    <t>自然资源局</t>
  </si>
  <si>
    <t>玉麦镇</t>
  </si>
  <si>
    <t>畜牧兽医站</t>
  </si>
  <si>
    <t>交通运输局</t>
  </si>
  <si>
    <t>加马铁热克乡</t>
  </si>
  <si>
    <t>奥依塔克镇</t>
  </si>
  <si>
    <t>克孜勒陶镇</t>
  </si>
  <si>
    <t>农业农村局</t>
  </si>
  <si>
    <t>恰尔隆镇</t>
  </si>
  <si>
    <t>塔尔乡</t>
  </si>
  <si>
    <t>皮拉勒乡</t>
  </si>
  <si>
    <t>布伦口乡</t>
  </si>
  <si>
    <t>财政局</t>
  </si>
  <si>
    <t>巴仁乡</t>
  </si>
  <si>
    <t>阿克陶镇</t>
  </si>
  <si>
    <t>人力资源和社会保障局</t>
  </si>
  <si>
    <t>水利局</t>
  </si>
  <si>
    <t>木吉乡</t>
  </si>
  <si>
    <t>农业技术推广中心</t>
  </si>
  <si>
    <t>统战部</t>
  </si>
  <si>
    <t>喀热开其克乡</t>
  </si>
  <si>
    <t>人工影响天气办公室</t>
  </si>
  <si>
    <t>住房和城乡建设局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</si>
</sst>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5" fillId="21" borderId="3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right" vertical="center" wrapText="1"/>
    </xf>
    <xf numFmtId="10" fontId="4" fillId="0" borderId="1" xfId="12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right" vertical="center" wrapText="1"/>
    </xf>
    <xf numFmtId="10" fontId="4" fillId="0" borderId="1" xfId="12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zoomScale="120" zoomScaleNormal="120" topLeftCell="A15" workbookViewId="0">
      <selection activeCell="F23" sqref="F23"/>
    </sheetView>
  </sheetViews>
  <sheetFormatPr defaultColWidth="9" defaultRowHeight="13.5" outlineLevelCol="7"/>
  <cols>
    <col min="1" max="1" width="4.5" style="5" customWidth="1"/>
    <col min="2" max="2" width="24.5833333333333" style="5" customWidth="1"/>
    <col min="3" max="3" width="7.875" style="5" customWidth="1"/>
    <col min="4" max="4" width="7.75" style="5" customWidth="1"/>
    <col min="5" max="5" width="18.325" style="5" customWidth="1"/>
    <col min="6" max="6" width="21.3833333333333" style="5" customWidth="1"/>
    <col min="7" max="7" width="18.325" style="5" customWidth="1"/>
    <col min="8" max="8" width="9.85833333333333" style="5" customWidth="1"/>
    <col min="9" max="9" width="11.5" style="5"/>
    <col min="10" max="16384" width="9" style="5"/>
  </cols>
  <sheetData>
    <row r="1" ht="6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6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29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29" customHeight="1" spans="1:8">
      <c r="A4" s="8"/>
      <c r="B4" s="9"/>
      <c r="C4" s="9"/>
      <c r="D4" s="9"/>
      <c r="E4" s="9"/>
      <c r="F4" s="9"/>
      <c r="G4" s="9"/>
      <c r="H4" s="9"/>
    </row>
    <row r="5" s="1" customFormat="1" ht="29" customHeight="1" spans="1:8">
      <c r="A5" s="8"/>
      <c r="B5" s="9" t="s">
        <v>10</v>
      </c>
      <c r="C5" s="8">
        <f>SUM(C7:C30)</f>
        <v>74</v>
      </c>
      <c r="D5" s="8">
        <f>SUM(D7:D30)</f>
        <v>60</v>
      </c>
      <c r="E5" s="10">
        <f>SUM(E7:E30)</f>
        <v>54831.005</v>
      </c>
      <c r="F5" s="10">
        <f>SUM(F7:F30)</f>
        <v>36390.85</v>
      </c>
      <c r="G5" s="10">
        <f>SUM(G7:G30)</f>
        <v>18440.155</v>
      </c>
      <c r="H5" s="11">
        <f>F5/E5</f>
        <v>0.663691099588636</v>
      </c>
    </row>
    <row r="6" s="1" customFormat="1" ht="29" customHeight="1" spans="1:8">
      <c r="A6" s="8"/>
      <c r="B6" s="9" t="s">
        <v>11</v>
      </c>
      <c r="C6" s="8">
        <f>SUM(C7:C30)</f>
        <v>74</v>
      </c>
      <c r="D6" s="8">
        <f>SUM(D7:D30)</f>
        <v>60</v>
      </c>
      <c r="E6" s="10">
        <f>SUM(E7:E30)</f>
        <v>54831.005</v>
      </c>
      <c r="F6" s="10">
        <f>SUM(F7:F30)</f>
        <v>36390.85</v>
      </c>
      <c r="G6" s="10">
        <f>SUM(G7:G30)</f>
        <v>18440.155</v>
      </c>
      <c r="H6" s="11">
        <f>F6/E6</f>
        <v>0.663691099588636</v>
      </c>
    </row>
    <row r="7" s="2" customFormat="1" ht="29" customHeight="1" spans="1:8">
      <c r="A7" s="12">
        <v>1</v>
      </c>
      <c r="B7" s="13" t="s">
        <v>12</v>
      </c>
      <c r="C7" s="12">
        <v>1</v>
      </c>
      <c r="D7" s="12">
        <v>1</v>
      </c>
      <c r="E7" s="14">
        <v>1800</v>
      </c>
      <c r="F7" s="14">
        <v>1800</v>
      </c>
      <c r="G7" s="14">
        <f t="shared" ref="G7:G30" si="0">E7-F7</f>
        <v>0</v>
      </c>
      <c r="H7" s="15">
        <f t="shared" ref="H7:H30" si="1">ROUND(F7/E7,4)</f>
        <v>1</v>
      </c>
    </row>
    <row r="8" s="2" customFormat="1" ht="29" customHeight="1" spans="1:8">
      <c r="A8" s="12">
        <v>2</v>
      </c>
      <c r="B8" s="13" t="s">
        <v>13</v>
      </c>
      <c r="C8" s="12">
        <v>2</v>
      </c>
      <c r="D8" s="12">
        <v>2</v>
      </c>
      <c r="E8" s="14">
        <v>858.53</v>
      </c>
      <c r="F8" s="14">
        <v>741.41</v>
      </c>
      <c r="G8" s="14">
        <f t="shared" si="0"/>
        <v>117.12</v>
      </c>
      <c r="H8" s="15">
        <f t="shared" si="1"/>
        <v>0.8636</v>
      </c>
    </row>
    <row r="9" s="2" customFormat="1" ht="29" customHeight="1" spans="1:8">
      <c r="A9" s="12">
        <v>3</v>
      </c>
      <c r="B9" s="13" t="s">
        <v>14</v>
      </c>
      <c r="C9" s="12">
        <v>1</v>
      </c>
      <c r="D9" s="12">
        <v>1</v>
      </c>
      <c r="E9" s="14">
        <v>170</v>
      </c>
      <c r="F9" s="14">
        <v>139.54</v>
      </c>
      <c r="G9" s="14">
        <f t="shared" si="0"/>
        <v>30.46</v>
      </c>
      <c r="H9" s="15">
        <f t="shared" si="1"/>
        <v>0.8208</v>
      </c>
    </row>
    <row r="10" s="2" customFormat="1" ht="29" customHeight="1" spans="1:8">
      <c r="A10" s="12">
        <v>4</v>
      </c>
      <c r="B10" s="13" t="s">
        <v>15</v>
      </c>
      <c r="C10" s="12">
        <v>2</v>
      </c>
      <c r="D10" s="12">
        <v>2</v>
      </c>
      <c r="E10" s="14">
        <v>2941.5</v>
      </c>
      <c r="F10" s="14">
        <f>1450+41.5</f>
        <v>1491.5</v>
      </c>
      <c r="G10" s="14">
        <f t="shared" si="0"/>
        <v>1450</v>
      </c>
      <c r="H10" s="15">
        <f t="shared" si="1"/>
        <v>0.5071</v>
      </c>
    </row>
    <row r="11" s="2" customFormat="1" ht="29" customHeight="1" spans="1:8">
      <c r="A11" s="12">
        <v>5</v>
      </c>
      <c r="B11" s="13" t="s">
        <v>16</v>
      </c>
      <c r="C11" s="12">
        <v>2</v>
      </c>
      <c r="D11" s="12">
        <v>2</v>
      </c>
      <c r="E11" s="14">
        <v>1587.16</v>
      </c>
      <c r="F11" s="14">
        <v>1195.29</v>
      </c>
      <c r="G11" s="14">
        <f t="shared" si="0"/>
        <v>391.87</v>
      </c>
      <c r="H11" s="15">
        <f t="shared" si="1"/>
        <v>0.7531</v>
      </c>
    </row>
    <row r="12" s="2" customFormat="1" ht="29" customHeight="1" spans="1:8">
      <c r="A12" s="12">
        <v>6</v>
      </c>
      <c r="B12" s="13" t="s">
        <v>17</v>
      </c>
      <c r="C12" s="12">
        <v>7</v>
      </c>
      <c r="D12" s="12">
        <v>6</v>
      </c>
      <c r="E12" s="14">
        <v>4195.61</v>
      </c>
      <c r="F12" s="14">
        <v>2925.55</v>
      </c>
      <c r="G12" s="14">
        <f t="shared" si="0"/>
        <v>1270.06</v>
      </c>
      <c r="H12" s="15">
        <f t="shared" si="1"/>
        <v>0.6973</v>
      </c>
    </row>
    <row r="13" s="2" customFormat="1" ht="29" customHeight="1" spans="1:8">
      <c r="A13" s="12">
        <v>7</v>
      </c>
      <c r="B13" s="13" t="s">
        <v>18</v>
      </c>
      <c r="C13" s="12">
        <v>3</v>
      </c>
      <c r="D13" s="12">
        <v>3</v>
      </c>
      <c r="E13" s="14">
        <v>2340.28</v>
      </c>
      <c r="F13" s="14">
        <v>1396.5</v>
      </c>
      <c r="G13" s="14">
        <f t="shared" si="0"/>
        <v>943.78</v>
      </c>
      <c r="H13" s="15">
        <f t="shared" si="1"/>
        <v>0.5967</v>
      </c>
    </row>
    <row r="14" s="2" customFormat="1" ht="29" customHeight="1" spans="1:8">
      <c r="A14" s="12">
        <v>8</v>
      </c>
      <c r="B14" s="13" t="s">
        <v>19</v>
      </c>
      <c r="C14" s="12">
        <v>6</v>
      </c>
      <c r="D14" s="12">
        <v>5</v>
      </c>
      <c r="E14" s="14">
        <v>986.09</v>
      </c>
      <c r="F14" s="14">
        <v>570.1</v>
      </c>
      <c r="G14" s="14">
        <f t="shared" si="0"/>
        <v>415.99</v>
      </c>
      <c r="H14" s="15">
        <f t="shared" si="1"/>
        <v>0.5781</v>
      </c>
    </row>
    <row r="15" s="2" customFormat="1" ht="29" customHeight="1" spans="1:8">
      <c r="A15" s="12">
        <v>9</v>
      </c>
      <c r="B15" s="13" t="s">
        <v>20</v>
      </c>
      <c r="C15" s="12">
        <v>3</v>
      </c>
      <c r="D15" s="12">
        <v>3</v>
      </c>
      <c r="E15" s="14">
        <v>9831.51</v>
      </c>
      <c r="F15" s="14">
        <v>9831.51</v>
      </c>
      <c r="G15" s="14">
        <f t="shared" si="0"/>
        <v>0</v>
      </c>
      <c r="H15" s="15">
        <f t="shared" si="1"/>
        <v>1</v>
      </c>
    </row>
    <row r="16" s="2" customFormat="1" ht="29" customHeight="1" spans="1:8">
      <c r="A16" s="12">
        <v>10</v>
      </c>
      <c r="B16" s="13" t="s">
        <v>21</v>
      </c>
      <c r="C16" s="12">
        <v>7</v>
      </c>
      <c r="D16" s="12">
        <v>5</v>
      </c>
      <c r="E16" s="14">
        <v>3520.64</v>
      </c>
      <c r="F16" s="14">
        <v>1795.84</v>
      </c>
      <c r="G16" s="14">
        <f t="shared" si="0"/>
        <v>1724.8</v>
      </c>
      <c r="H16" s="15">
        <f t="shared" si="1"/>
        <v>0.5101</v>
      </c>
    </row>
    <row r="17" s="2" customFormat="1" ht="29" customHeight="1" spans="1:8">
      <c r="A17" s="12">
        <v>11</v>
      </c>
      <c r="B17" s="13" t="s">
        <v>22</v>
      </c>
      <c r="C17" s="12">
        <v>7</v>
      </c>
      <c r="D17" s="12">
        <v>5</v>
      </c>
      <c r="E17" s="14">
        <v>1621.8</v>
      </c>
      <c r="F17" s="14">
        <v>845.46</v>
      </c>
      <c r="G17" s="14">
        <f t="shared" si="0"/>
        <v>776.34</v>
      </c>
      <c r="H17" s="15">
        <f t="shared" si="1"/>
        <v>0.5213</v>
      </c>
    </row>
    <row r="18" s="2" customFormat="1" ht="29" customHeight="1" spans="1:8">
      <c r="A18" s="12">
        <v>12</v>
      </c>
      <c r="B18" s="13" t="s">
        <v>23</v>
      </c>
      <c r="C18" s="12">
        <v>1</v>
      </c>
      <c r="D18" s="12">
        <v>1</v>
      </c>
      <c r="E18" s="14">
        <v>211.31</v>
      </c>
      <c r="F18" s="14">
        <v>173.46</v>
      </c>
      <c r="G18" s="14">
        <f t="shared" si="0"/>
        <v>37.85</v>
      </c>
      <c r="H18" s="15">
        <f t="shared" si="1"/>
        <v>0.8209</v>
      </c>
    </row>
    <row r="19" s="2" customFormat="1" ht="29" customHeight="1" spans="1:8">
      <c r="A19" s="12">
        <v>13</v>
      </c>
      <c r="B19" s="13" t="s">
        <v>24</v>
      </c>
      <c r="C19" s="12">
        <v>6</v>
      </c>
      <c r="D19" s="12">
        <v>4</v>
      </c>
      <c r="E19" s="14">
        <v>1317.4</v>
      </c>
      <c r="F19" s="14">
        <v>421.6</v>
      </c>
      <c r="G19" s="14">
        <f t="shared" si="0"/>
        <v>895.8</v>
      </c>
      <c r="H19" s="15">
        <f t="shared" si="1"/>
        <v>0.32</v>
      </c>
    </row>
    <row r="20" s="2" customFormat="1" ht="29" customHeight="1" spans="1:8">
      <c r="A20" s="12">
        <v>14</v>
      </c>
      <c r="B20" s="13" t="s">
        <v>25</v>
      </c>
      <c r="C20" s="12">
        <v>1</v>
      </c>
      <c r="D20" s="12">
        <v>1</v>
      </c>
      <c r="E20" s="14">
        <v>472</v>
      </c>
      <c r="F20" s="14">
        <v>273.06</v>
      </c>
      <c r="G20" s="14">
        <f t="shared" si="0"/>
        <v>198.94</v>
      </c>
      <c r="H20" s="15">
        <f t="shared" si="1"/>
        <v>0.5785</v>
      </c>
    </row>
    <row r="21" s="2" customFormat="1" ht="29" customHeight="1" spans="1:8">
      <c r="A21" s="12">
        <v>15</v>
      </c>
      <c r="B21" s="13" t="s">
        <v>26</v>
      </c>
      <c r="C21" s="12">
        <v>8</v>
      </c>
      <c r="D21" s="12">
        <v>7</v>
      </c>
      <c r="E21" s="14">
        <v>13612.7</v>
      </c>
      <c r="F21" s="14">
        <f>4717.61+3234.56</f>
        <v>7952.17</v>
      </c>
      <c r="G21" s="14">
        <f t="shared" si="0"/>
        <v>5660.53</v>
      </c>
      <c r="H21" s="15">
        <f t="shared" si="1"/>
        <v>0.5842</v>
      </c>
    </row>
    <row r="22" s="2" customFormat="1" ht="29" customHeight="1" spans="1:8">
      <c r="A22" s="12">
        <v>16</v>
      </c>
      <c r="B22" s="13" t="s">
        <v>27</v>
      </c>
      <c r="C22" s="12">
        <v>3</v>
      </c>
      <c r="D22" s="12">
        <v>3</v>
      </c>
      <c r="E22" s="14">
        <v>1204.95</v>
      </c>
      <c r="F22" s="14">
        <f>634.59+113.86</f>
        <v>748.45</v>
      </c>
      <c r="G22" s="14">
        <f t="shared" si="0"/>
        <v>456.5</v>
      </c>
      <c r="H22" s="15">
        <f t="shared" si="1"/>
        <v>0.6211</v>
      </c>
    </row>
    <row r="23" s="2" customFormat="1" ht="29" customHeight="1" spans="1:8">
      <c r="A23" s="12">
        <v>17</v>
      </c>
      <c r="B23" s="13" t="s">
        <v>28</v>
      </c>
      <c r="C23" s="12">
        <v>1</v>
      </c>
      <c r="D23" s="12">
        <v>1</v>
      </c>
      <c r="E23" s="14">
        <v>2846.78</v>
      </c>
      <c r="F23" s="14">
        <f>947.41+1642.5</f>
        <v>2589.91</v>
      </c>
      <c r="G23" s="14">
        <f t="shared" si="0"/>
        <v>256.87</v>
      </c>
      <c r="H23" s="15">
        <f t="shared" si="1"/>
        <v>0.9098</v>
      </c>
    </row>
    <row r="24" s="2" customFormat="1" ht="29" customHeight="1" spans="1:8">
      <c r="A24" s="12">
        <v>18</v>
      </c>
      <c r="B24" s="13" t="s">
        <v>29</v>
      </c>
      <c r="C24" s="12">
        <v>4</v>
      </c>
      <c r="D24" s="12">
        <v>2</v>
      </c>
      <c r="E24" s="14">
        <v>3565.27</v>
      </c>
      <c r="F24" s="14">
        <f>1034.84+140.84</f>
        <v>1175.68</v>
      </c>
      <c r="G24" s="14">
        <f t="shared" si="0"/>
        <v>2389.59</v>
      </c>
      <c r="H24" s="15">
        <f t="shared" si="1"/>
        <v>0.3298</v>
      </c>
    </row>
    <row r="25" s="2" customFormat="1" ht="29" customHeight="1" spans="1:8">
      <c r="A25" s="12">
        <v>19</v>
      </c>
      <c r="B25" s="13" t="s">
        <v>30</v>
      </c>
      <c r="C25" s="12">
        <v>2</v>
      </c>
      <c r="D25" s="12">
        <v>2</v>
      </c>
      <c r="E25" s="14">
        <v>729.57</v>
      </c>
      <c r="F25" s="14">
        <v>234.85</v>
      </c>
      <c r="G25" s="14">
        <f t="shared" si="0"/>
        <v>494.72</v>
      </c>
      <c r="H25" s="15">
        <f t="shared" si="1"/>
        <v>0.3219</v>
      </c>
    </row>
    <row r="26" s="2" customFormat="1" ht="29" customHeight="1" spans="1:8">
      <c r="A26" s="12">
        <v>20</v>
      </c>
      <c r="B26" s="13" t="s">
        <v>31</v>
      </c>
      <c r="C26" s="12">
        <v>2</v>
      </c>
      <c r="D26" s="12">
        <v>2</v>
      </c>
      <c r="E26" s="14">
        <v>188</v>
      </c>
      <c r="F26" s="14">
        <f>14.3+25.79</f>
        <v>40.09</v>
      </c>
      <c r="G26" s="14">
        <f t="shared" si="0"/>
        <v>147.91</v>
      </c>
      <c r="H26" s="15">
        <f t="shared" si="1"/>
        <v>0.2132</v>
      </c>
    </row>
    <row r="27" s="2" customFormat="1" ht="29" customHeight="1" spans="1:8">
      <c r="A27" s="12">
        <v>21</v>
      </c>
      <c r="B27" s="13" t="s">
        <v>32</v>
      </c>
      <c r="C27" s="12">
        <v>1</v>
      </c>
      <c r="D27" s="12">
        <v>1</v>
      </c>
      <c r="E27" s="14">
        <v>49.39</v>
      </c>
      <c r="F27" s="14">
        <v>24.28</v>
      </c>
      <c r="G27" s="14">
        <f t="shared" si="0"/>
        <v>25.11</v>
      </c>
      <c r="H27" s="15">
        <f t="shared" si="1"/>
        <v>0.4916</v>
      </c>
    </row>
    <row r="28" s="2" customFormat="1" ht="29" customHeight="1" spans="1:8">
      <c r="A28" s="12">
        <v>22</v>
      </c>
      <c r="B28" s="13" t="s">
        <v>33</v>
      </c>
      <c r="C28" s="12">
        <v>1</v>
      </c>
      <c r="D28" s="12">
        <v>1</v>
      </c>
      <c r="E28" s="14">
        <v>50</v>
      </c>
      <c r="F28" s="14">
        <v>24.6</v>
      </c>
      <c r="G28" s="14">
        <f t="shared" si="0"/>
        <v>25.4</v>
      </c>
      <c r="H28" s="15">
        <f t="shared" si="1"/>
        <v>0.492</v>
      </c>
    </row>
    <row r="29" s="3" customFormat="1" ht="29" customHeight="1" spans="1:8">
      <c r="A29" s="16">
        <v>23</v>
      </c>
      <c r="B29" s="17" t="s">
        <v>34</v>
      </c>
      <c r="C29" s="16">
        <v>2</v>
      </c>
      <c r="D29" s="16">
        <v>0</v>
      </c>
      <c r="E29" s="18">
        <v>460.515</v>
      </c>
      <c r="F29" s="18">
        <v>0</v>
      </c>
      <c r="G29" s="18">
        <f t="shared" si="0"/>
        <v>460.515</v>
      </c>
      <c r="H29" s="19">
        <f t="shared" si="1"/>
        <v>0</v>
      </c>
    </row>
    <row r="30" s="4" customFormat="1" ht="27" customHeight="1" spans="1:8">
      <c r="A30" s="20">
        <v>24</v>
      </c>
      <c r="B30" s="21" t="s">
        <v>35</v>
      </c>
      <c r="C30" s="20">
        <v>1</v>
      </c>
      <c r="D30" s="20">
        <v>0</v>
      </c>
      <c r="E30" s="18">
        <v>270</v>
      </c>
      <c r="F30" s="18">
        <v>0</v>
      </c>
      <c r="G30" s="18">
        <f t="shared" si="0"/>
        <v>270</v>
      </c>
      <c r="H30" s="22">
        <f t="shared" si="1"/>
        <v>0</v>
      </c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通报附件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2025-10-20T10:46:49Z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