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/>
  </bookViews>
  <sheets>
    <sheet name="1.13" sheetId="10" r:id="rId1"/>
  </sheets>
  <externalReferences>
    <externalReference r:id="rId2"/>
  </externalReferences>
  <definedNames>
    <definedName name="_xlnm._FilterDatabase" localSheetId="0" hidden="1">'1.13'!$A$5:$AI$80</definedName>
  </definedNames>
  <calcPr calcId="144525"/>
</workbook>
</file>

<file path=xl/sharedStrings.xml><?xml version="1.0" encoding="utf-8"?>
<sst xmlns="http://schemas.openxmlformats.org/spreadsheetml/2006/main" count="201">
  <si>
    <t>附件1</t>
  </si>
  <si>
    <t>2026年阿克陶县巩固脱贫攻坚成果同乡村振兴衔接资金项目汇总表</t>
  </si>
  <si>
    <t>填报单位：阿克陶县乡村振兴局</t>
  </si>
  <si>
    <t>联系电话：</t>
  </si>
  <si>
    <t>下达</t>
  </si>
  <si>
    <t>项目序号</t>
  </si>
  <si>
    <t>项目编号</t>
  </si>
  <si>
    <t>项目名称</t>
  </si>
  <si>
    <t>项目类别</t>
  </si>
  <si>
    <t>项目二级类型</t>
  </si>
  <si>
    <t>项目子类型</t>
  </si>
  <si>
    <t>实施地点</t>
  </si>
  <si>
    <t>实施单位</t>
  </si>
  <si>
    <t>责任单位</t>
  </si>
  <si>
    <t>州级文件号</t>
  </si>
  <si>
    <t>资金来源项目名称</t>
  </si>
  <si>
    <t>资金安排</t>
  </si>
  <si>
    <t>提前下达2026年中央财政衔接推进乡村振兴补助资金-克财振〔2025〕5号-新财振〔2025〕21</t>
  </si>
  <si>
    <t>提前下达2026年自治区财政衔接推进乡村振兴补助资金-克财振〔2025〕6号-新财振〔2025〕24</t>
  </si>
  <si>
    <t>关于下达2026年阿克陶县配套财政衔接推进乡村振兴补助资金的通知</t>
  </si>
  <si>
    <t>提前下达2026年中央财政衔接推进乡村振兴补助资金-克财振〔2025〕5号</t>
  </si>
  <si>
    <t>提前下达2026年自治区财政衔接推进乡村振兴补助资金-克财振〔2025〕6号</t>
  </si>
  <si>
    <t>结余</t>
  </si>
  <si>
    <t>时间</t>
  </si>
  <si>
    <t>支付条件</t>
  </si>
  <si>
    <t>小计</t>
  </si>
  <si>
    <t>巩固拓展脱贫攻坚成果和乡村振兴任务（20845）</t>
  </si>
  <si>
    <t>以工代赈任务（1509）</t>
  </si>
  <si>
    <t>少数民族发展任务（1466）</t>
  </si>
  <si>
    <t>欠发达国有农牧场巩固提升任务（77）</t>
  </si>
  <si>
    <t>巩固拓展脱贫攻坚成果和乡村振兴任务（6783）</t>
  </si>
  <si>
    <t>县级配套----陶财振〔2026〕1号（217）</t>
  </si>
  <si>
    <t>州级配套   克财振〔2026〕1号（130）</t>
  </si>
  <si>
    <t>AKT26-DHJB002-1</t>
  </si>
  <si>
    <t>阿克陶县2026年畜牧业养殖补助项目</t>
  </si>
  <si>
    <t>产业发展</t>
  </si>
  <si>
    <t>生产项目</t>
  </si>
  <si>
    <t>养殖业基地</t>
  </si>
  <si>
    <t>阿克陶县各乡镇</t>
  </si>
  <si>
    <t>畜牧兽医站</t>
  </si>
  <si>
    <t>农业农村局</t>
  </si>
  <si>
    <t>克财振〔2025〕5号</t>
  </si>
  <si>
    <t>中央财政衔接推进乡村振兴补助资金-巩固拓展脱贫攻坚成果和乡村振兴任务</t>
  </si>
  <si>
    <t>AKT26-DHJB006-1</t>
  </si>
  <si>
    <t>阿克陶县2026年就业创业补助项目</t>
  </si>
  <si>
    <t>就业项目</t>
  </si>
  <si>
    <t>创业</t>
  </si>
  <si>
    <t>创业奖补</t>
  </si>
  <si>
    <t>人社局</t>
  </si>
  <si>
    <t>AKT26-DHJB006-3</t>
  </si>
  <si>
    <t>阿克陶县2026年支持公益性岗位补助项目</t>
  </si>
  <si>
    <t xml:space="preserve">   </t>
  </si>
  <si>
    <t>公益性岗位</t>
  </si>
  <si>
    <t>AKT26-DHJB006-2</t>
  </si>
  <si>
    <t>阿克陶县2026年一次性交通补助项目</t>
  </si>
  <si>
    <t>就业</t>
  </si>
  <si>
    <t>一次性交通补助</t>
  </si>
  <si>
    <t>克财振〔2025〕6号</t>
  </si>
  <si>
    <t>自治区财政衔接推进乡村振兴补助资金-巩固拓展脱贫攻坚成果和乡村振兴任务</t>
  </si>
  <si>
    <t>AKT26-007-4</t>
  </si>
  <si>
    <t>阿克陶县玉麦镇恰格尔村、玉麦村2026年土地提升改造建设项目</t>
  </si>
  <si>
    <t>种植业基地</t>
  </si>
  <si>
    <t>玉麦镇恰格尔村、玉麦村</t>
  </si>
  <si>
    <t>玉麦镇</t>
  </si>
  <si>
    <t>AKT26-008-1</t>
  </si>
  <si>
    <t>阿克陶县玉麦镇英阿依玛克村2026年黄麻鸡养殖场扩建项目</t>
  </si>
  <si>
    <t>玉麦镇英阿依玛克村</t>
  </si>
  <si>
    <t>AKT26-007-18</t>
  </si>
  <si>
    <t>阿克陶县巴仁乡巴仁乡吐尔村、克孜勒吾斯塘村2026年温室大棚建设项目</t>
  </si>
  <si>
    <t>巴仁乡吐尔村、克孜勒吾斯塘村</t>
  </si>
  <si>
    <t>巴仁乡</t>
  </si>
  <si>
    <t>AKT26-007-19</t>
  </si>
  <si>
    <t>阿克陶县恰尔隆镇2026年设施农业大棚建设项目</t>
  </si>
  <si>
    <t>恰尔隆镇昆仑佳苑社区</t>
  </si>
  <si>
    <t>恰尔隆镇</t>
  </si>
  <si>
    <t>中央财政衔接推进乡村振兴补助资金-少数民族发展任务</t>
  </si>
  <si>
    <t>AKT26-007-21</t>
  </si>
  <si>
    <t>阿克陶县托尔塔依农场2026年设施农业大棚建设项目</t>
  </si>
  <si>
    <t>苗圃</t>
  </si>
  <si>
    <t>农业技术推广中心</t>
  </si>
  <si>
    <t>中央财政衔接推进乡村振兴补助资金-欠发达国有农牧场巩固提升任务</t>
  </si>
  <si>
    <t>AKT26-008-4</t>
  </si>
  <si>
    <t>阿克陶县巴仁乡萨依巴格村2026年黄麻鸡养殖基地建设项目</t>
  </si>
  <si>
    <t>巴仁乡萨依巴格村</t>
  </si>
  <si>
    <t>AKT26-014-6</t>
  </si>
  <si>
    <t>克孜勒陶镇食品（糖果）产业园提升改造项目</t>
  </si>
  <si>
    <t>加工流通项目</t>
  </si>
  <si>
    <t>加工业</t>
  </si>
  <si>
    <t>克孜勒陶镇丝路佳苑</t>
  </si>
  <si>
    <t>克孜勒陶镇</t>
  </si>
  <si>
    <t>商工局</t>
  </si>
  <si>
    <t>AKT26-008-2</t>
  </si>
  <si>
    <t>阿克陶县克孜勒陶镇2026年药浴池建设项目</t>
  </si>
  <si>
    <t>克孜勒陶镇塔木村放牧点、阿尔帕勒克村放牧点</t>
  </si>
  <si>
    <t>AKT26-008-3</t>
  </si>
  <si>
    <t>阿克陶县克孜勒陶镇2026年防疫栏建设项目</t>
  </si>
  <si>
    <t>克孜勒陶镇喀尔乌勒村放牧点、喀拉塔什村放牧点、喀拉塔什其木干村放牧点、江布拉克村放牧点、阿克达拉村放牧点</t>
  </si>
  <si>
    <t>AKT26-008-6</t>
  </si>
  <si>
    <t>恰尔隆镇2026年畜牧养殖棚圈建设项目</t>
  </si>
  <si>
    <t>AKT26-008-13</t>
  </si>
  <si>
    <t>阿克陶县塔尔乡2026年防疫栏建设项目</t>
  </si>
  <si>
    <t>阿勒玛勒克村、巴格艾格孜村、巴格村、库祖村</t>
  </si>
  <si>
    <t>塔尔乡</t>
  </si>
  <si>
    <t>陶财振〔2026〕1号</t>
  </si>
  <si>
    <t>关于下达2026年阿克陶县配套财政衔接推进乡村振兴补助资金的通知-县级配套</t>
  </si>
  <si>
    <t>AKT26-010-4</t>
  </si>
  <si>
    <t>阿克陶县2026年度特色林果提质增效项目</t>
  </si>
  <si>
    <t>林草基地建设</t>
  </si>
  <si>
    <t>玉麦镇、阿克陶镇、巴仁乡、奥依塔克镇等乡镇</t>
  </si>
  <si>
    <t>阿克陶县林果站</t>
  </si>
  <si>
    <t>自然资源局</t>
  </si>
  <si>
    <t>2026.2.2日下达873.882万元；2026年2月2日下达553.35万元</t>
  </si>
  <si>
    <t>签订合同甲方向乙方支付合同价款预付款30%，工程进度款40%，工程验收完成后支付剩余30%。</t>
  </si>
  <si>
    <t>AKT25-014-5</t>
  </si>
  <si>
    <t>阿克陶县塔尔塔吉克民族乡2026年就业基地建设项目</t>
  </si>
  <si>
    <t>塔尔乡阿克库木村</t>
  </si>
  <si>
    <t>AKT26-017-11</t>
  </si>
  <si>
    <t>阿克陶县加马铁热克乡喀什博依村2026年产业基地配套设施建设项目</t>
  </si>
  <si>
    <t>乡村建设行动</t>
  </si>
  <si>
    <t>农村基础设施（含产业配套基础设施）</t>
  </si>
  <si>
    <t>其他</t>
  </si>
  <si>
    <t>加马铁热克乡喀什博依村</t>
  </si>
  <si>
    <t>加马铁热克乡</t>
  </si>
  <si>
    <t>2026年2.3日下达200万元；</t>
  </si>
  <si>
    <t>合同签订并开工后，支付合同价的30%作为预付款，工程进度款按照实际施工进度支付到合同价97%，剩余3%为质量保证金。</t>
  </si>
  <si>
    <t>2026.2.3日下达175万元</t>
  </si>
  <si>
    <t>AKT26-017-18</t>
  </si>
  <si>
    <t>阿克陶县巴仁乡加依村、库木村水渠提升改造中央财政以工代赈项目</t>
  </si>
  <si>
    <t>巴仁乡加依村、库木村</t>
  </si>
  <si>
    <t>发改委</t>
  </si>
  <si>
    <t>中央财政衔接推进乡村振兴补助资金-以工代赈任务</t>
  </si>
  <si>
    <t>AKT26-017-12</t>
  </si>
  <si>
    <t>阿克陶县奥依塔克镇恰勒玛艾日克村防渗渠建设以工代赈项目</t>
  </si>
  <si>
    <t>奥依塔克镇恰勒玛艾日克村</t>
  </si>
  <si>
    <t>奥依塔克镇</t>
  </si>
  <si>
    <t>AKT26-017-28</t>
  </si>
  <si>
    <t>阿克陶县塔尔塔吉克民族乡（农区）塔尔阿巴提、阿克库木水渠建设以工代赈项目</t>
  </si>
  <si>
    <t>塔尔塔吉克民族乡（农区）塔尔阿巴提、阿克库木</t>
  </si>
  <si>
    <t>AKT26-017-25</t>
  </si>
  <si>
    <t>签订合同后，预付合同价款的30%，后续根据工程进度支付，审计完成后支付至审定价的97%，其余3%为质量保证金，质保期满1年后支付</t>
  </si>
  <si>
    <t>AKT26-041-5</t>
  </si>
  <si>
    <t>AKT26-041-26</t>
  </si>
  <si>
    <t>2026.2.3日下达300万元</t>
  </si>
  <si>
    <t>2026.2.3日下达70万元</t>
  </si>
  <si>
    <t>AKT26-041-27</t>
  </si>
  <si>
    <t>AKT26-052-3</t>
  </si>
  <si>
    <t>AKT26-067-2</t>
  </si>
  <si>
    <t>AKT26-067-4</t>
  </si>
  <si>
    <t>AKT25-67-5</t>
  </si>
  <si>
    <t>AKT25-67-6</t>
  </si>
  <si>
    <t>AKT26-067-6</t>
  </si>
  <si>
    <t>AKT26-067-9</t>
  </si>
  <si>
    <t>AKT26-066-1</t>
  </si>
  <si>
    <t>AKT26-070-1</t>
  </si>
  <si>
    <t>AKT26-DHJB001-1</t>
  </si>
  <si>
    <t>阿克陶县2026年种植业补助项目</t>
  </si>
  <si>
    <t>AKT26-DHJB003-1</t>
  </si>
  <si>
    <t>阿克陶县2026年庭院经济补助项目</t>
  </si>
  <si>
    <t>高质量庭院经济</t>
  </si>
  <si>
    <t>庭院种植</t>
  </si>
  <si>
    <t>阿克陶县阿克陶镇、玉麦镇、巴仁乡、加马铁热克乡、喀热开其克乡、恰尔隆镇、塔尔乡</t>
  </si>
  <si>
    <t>AKT26-071-1</t>
  </si>
  <si>
    <t>阿克陶县农村公路路管员、护路员养护项目</t>
  </si>
  <si>
    <t>交通运输局</t>
  </si>
  <si>
    <t>2026.1.23日下达1020万元</t>
  </si>
  <si>
    <t>AKT26-008-7</t>
  </si>
  <si>
    <t>阿克陶县2026年育肥牛（集中养殖）采购项目</t>
  </si>
  <si>
    <t>产业项目</t>
  </si>
  <si>
    <t>养殖基地</t>
  </si>
  <si>
    <t>克孜勒陶镇喀尔乌勒村、托云都克村、阿克达拉村、阔克图窝孜村、塔木喀拉村；木吉乡木吉村、布拉克村、琼让村、昆提别斯村；布伦口乡盖孜村、托喀依村</t>
  </si>
  <si>
    <t>AKT26-024</t>
  </si>
  <si>
    <t>阿克陶县2026年小额信贷项目</t>
  </si>
  <si>
    <t>金融保险配套项目</t>
  </si>
  <si>
    <t>小额贷款贴息</t>
  </si>
  <si>
    <t>AKT26-008-11</t>
  </si>
  <si>
    <t>奥依塔克镇2026年饲草料应急储备库建设项目</t>
  </si>
  <si>
    <t>饲草料储备</t>
  </si>
  <si>
    <t>奥依塔克村、恰勒玛艾日克村</t>
  </si>
  <si>
    <t>农业局</t>
  </si>
  <si>
    <t>陶财振〔2026〕2号</t>
  </si>
  <si>
    <t>关于下达2026年阿克陶县配套财政衔接推进乡村振兴补助资金的通知-州级配套</t>
  </si>
  <si>
    <t>AKT26-008-14</t>
  </si>
  <si>
    <t>木吉乡2026年饲草料应急储备库建设项目</t>
  </si>
  <si>
    <t>木吉村、布拉克村</t>
  </si>
  <si>
    <t>木吉乡</t>
  </si>
  <si>
    <t>AKT26-008-15</t>
  </si>
  <si>
    <t>布伦口乡2026年饲草料应急储备库建设项目</t>
  </si>
  <si>
    <t>布伦口村、盖孜村</t>
  </si>
  <si>
    <t>布伦口乡</t>
  </si>
  <si>
    <t>AKT26-008-8</t>
  </si>
  <si>
    <t>阿克陶县玉麦镇2026年黄麻鸡养殖场建设项目</t>
  </si>
  <si>
    <t>玉麦镇恰格尔村、阿勒吞其村</t>
  </si>
  <si>
    <t>AKT26-008-5</t>
  </si>
  <si>
    <t>阿克陶县奥依塔克镇2026年牛羊屠宰点建设项目</t>
  </si>
  <si>
    <t>农产品仓储保鲜冷链基础设施建设</t>
  </si>
  <si>
    <t>AKT25-042-2</t>
  </si>
  <si>
    <t>阿克陶县恰尔隆镇2026年产业路建设项目</t>
  </si>
  <si>
    <t>农村基础设施（含产业基础设施配套）</t>
  </si>
  <si>
    <t>产业路、资源路、旅游路建设</t>
  </si>
  <si>
    <t xml:space="preserve">   合                     计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</si>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</sst>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0000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color theme="1"/>
      <name val="方正小标宋_GBK"/>
      <charset val="134"/>
    </font>
    <font>
      <sz val="1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2" fillId="29" borderId="13" applyNumberFormat="0" applyAlignment="0" applyProtection="0">
      <alignment vertical="center"/>
    </xf>
    <xf numFmtId="0" fontId="33" fillId="29" borderId="10" applyNumberFormat="0" applyAlignment="0" applyProtection="0">
      <alignment vertical="center"/>
    </xf>
    <xf numFmtId="0" fontId="34" fillId="30" borderId="14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6" fillId="0" borderId="0"/>
  </cellStyleXfs>
  <cellXfs count="133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0" fillId="0" borderId="5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7" fontId="0" fillId="0" borderId="7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wrapText="1"/>
    </xf>
    <xf numFmtId="0" fontId="13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5" xfId="0" applyFill="1" applyBorder="1"/>
    <xf numFmtId="176" fontId="0" fillId="0" borderId="5" xfId="0" applyNumberFormat="1" applyFill="1" applyBorder="1" applyAlignment="1">
      <alignment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7" xfId="0" applyFill="1" applyBorder="1"/>
    <xf numFmtId="0" fontId="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2026\2026\&#38468;&#20214;4&#65306;2026&#24180;&#38463;&#20811;&#38518;&#21439;&#20013;&#22830;&#31532;&#19968;&#25209;&#36130;&#25919;&#34900;&#25509;&#36164;&#37329;&#39033;&#30446;&#35745;&#210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计划（资金安排）"/>
    </sheetNames>
    <sheetDataSet>
      <sheetData sheetId="0" refreshError="1">
        <row r="4">
          <cell r="B4" t="str">
            <v>项目库编号</v>
          </cell>
          <cell r="C4" t="str">
            <v>系统编号</v>
          </cell>
          <cell r="D4" t="str">
            <v>项目名称</v>
          </cell>
          <cell r="E4" t="str">
            <v>项目类别</v>
          </cell>
          <cell r="F4" t="str">
            <v>项目二级类型</v>
          </cell>
          <cell r="G4" t="str">
            <v>项目子类型</v>
          </cell>
          <cell r="H4" t="str">
            <v>项目地点</v>
          </cell>
          <cell r="I4" t="str">
            <v>项目建设内容</v>
          </cell>
          <cell r="J4" t="str">
            <v>投资
（万元）</v>
          </cell>
          <cell r="K4" t="str">
            <v>安排资金</v>
          </cell>
          <cell r="L4" t="str">
            <v>资金来源（万元）</v>
          </cell>
        </row>
        <row r="4">
          <cell r="V4" t="str">
            <v>联农带农方式</v>
          </cell>
          <cell r="W4" t="str">
            <v>直接受益
人口（人）</v>
          </cell>
          <cell r="X4" t="str">
            <v>是否为到户项目</v>
          </cell>
          <cell r="Y4" t="str">
            <v>支撑的主导产业</v>
          </cell>
          <cell r="Z4" t="str">
            <v>是否形成帮扶项目资产</v>
          </cell>
          <cell r="AA4" t="str">
            <v>是否采取以工代赈方式</v>
          </cell>
          <cell r="AB4" t="str">
            <v>绩效目标关键指标</v>
          </cell>
          <cell r="AC4" t="str">
            <v>责任单位</v>
          </cell>
          <cell r="AD4" t="str">
            <v>建议审核处室</v>
          </cell>
          <cell r="AE4" t="str">
            <v>建设单位</v>
          </cell>
          <cell r="AF4" t="str">
            <v>主管部门</v>
          </cell>
        </row>
        <row r="5">
          <cell r="L5" t="str">
            <v>衔接资金</v>
          </cell>
        </row>
        <row r="5">
          <cell r="T5" t="str">
            <v>地县配套资金</v>
          </cell>
          <cell r="U5" t="str">
            <v>其他资金</v>
          </cell>
        </row>
        <row r="6">
          <cell r="L6" t="str">
            <v>小计</v>
          </cell>
          <cell r="M6" t="str">
            <v>巩固拓展和乡村振兴</v>
          </cell>
        </row>
        <row r="6">
          <cell r="O6" t="str">
            <v>以工代赈</v>
          </cell>
        </row>
        <row r="6">
          <cell r="Q6" t="str">
            <v>少数
民族
发展</v>
          </cell>
          <cell r="R6" t="str">
            <v>欠发达
国有
农场</v>
          </cell>
          <cell r="S6" t="str">
            <v>欠发达
国有
林场</v>
          </cell>
        </row>
        <row r="7">
          <cell r="M7" t="str">
            <v>中央</v>
          </cell>
          <cell r="N7" t="str">
            <v>自治区</v>
          </cell>
          <cell r="O7" t="str">
            <v>中央</v>
          </cell>
          <cell r="P7" t="str">
            <v>自治区</v>
          </cell>
        </row>
        <row r="8">
          <cell r="B8" t="str">
            <v>合计</v>
          </cell>
        </row>
        <row r="8">
          <cell r="J8">
            <v>37653.23243</v>
          </cell>
          <cell r="K8">
            <v>23897</v>
          </cell>
          <cell r="L8">
            <v>23897</v>
          </cell>
          <cell r="M8">
            <v>20845</v>
          </cell>
          <cell r="N8">
            <v>0</v>
          </cell>
          <cell r="O8">
            <v>1509</v>
          </cell>
          <cell r="P8">
            <v>0</v>
          </cell>
          <cell r="Q8">
            <v>1466</v>
          </cell>
          <cell r="R8">
            <v>77</v>
          </cell>
          <cell r="S8">
            <v>0</v>
          </cell>
          <cell r="T8">
            <v>0</v>
          </cell>
          <cell r="U8">
            <v>0</v>
          </cell>
        </row>
        <row r="9">
          <cell r="B9" t="str">
            <v>AKT26-DHJB002-1</v>
          </cell>
        </row>
        <row r="9">
          <cell r="D9" t="str">
            <v>阿克陶县2026年畜牧业养殖补助项目</v>
          </cell>
          <cell r="E9" t="str">
            <v>产业发展</v>
          </cell>
          <cell r="F9" t="str">
            <v>生产项目</v>
          </cell>
          <cell r="G9" t="str">
            <v>养殖业基地</v>
          </cell>
          <cell r="H9" t="str">
            <v>阿克陶县各乡镇</v>
          </cell>
          <cell r="I9" t="str">
            <v>阿克陶县各乡镇畜牧业补助项目共8项，计划补助10373.8万元，其中：1.自繁良种母畜（牛）20857头，共10348户，计划投资6257.1万元；2.自繁良种母畜（羊）85727只，共8086户，计划投资2571.81万元；3.自繁良种母畜（牦牛）2650头，共1009户，计划投资795万元；4、引进良种母畜（牛）926头，共674户，计划投资370.4万元；5、引进良种母畜（羊）2770只羊，共804户，计划投资110.8万元；6、储备优质饲草料41700吨，共计1300户，计划投资208.5万元；7、配套设施补助（棚圈、青贮窖），共计200户，计划投资20万元；8、社会化服务，共计6500户，计划投资40万元。</v>
          </cell>
          <cell r="J9">
            <v>10373.8</v>
          </cell>
          <cell r="K9">
            <v>4250</v>
          </cell>
          <cell r="L9">
            <v>4250</v>
          </cell>
          <cell r="M9">
            <v>4250</v>
          </cell>
        </row>
        <row r="9">
          <cell r="V9" t="str">
            <v>带动生产</v>
          </cell>
          <cell r="W9">
            <v>86763</v>
          </cell>
          <cell r="X9" t="str">
            <v>是</v>
          </cell>
          <cell r="Y9" t="str">
            <v>牛、羊</v>
          </cell>
          <cell r="Z9" t="str">
            <v>否</v>
          </cell>
          <cell r="AA9" t="str">
            <v>否</v>
          </cell>
          <cell r="AB9" t="str">
            <v>产业精准入户项目发展壮大的优势，计划精准补助入户（含监测帮扶家庭），结合农户产业到户先实施在补助的方式，巩固拓展发展家庭生产，增加已脱贫户（含监测帮扶家庭）家庭经济增收；进一步激发内生动力，持续经济增长。</v>
          </cell>
          <cell r="AC9" t="str">
            <v>农业农村局</v>
          </cell>
        </row>
        <row r="9">
          <cell r="AE9" t="str">
            <v>畜牧兽医站</v>
          </cell>
          <cell r="AF9" t="str">
            <v>农业农村局</v>
          </cell>
        </row>
        <row r="10">
          <cell r="B10" t="str">
            <v>AKT26-DHJB006-1</v>
          </cell>
        </row>
        <row r="10">
          <cell r="D10" t="str">
            <v>阿克陶县2026年就业创业补助项目</v>
          </cell>
          <cell r="E10" t="str">
            <v>就业项目</v>
          </cell>
          <cell r="F10" t="str">
            <v>创业</v>
          </cell>
          <cell r="G10" t="str">
            <v>创业奖补</v>
          </cell>
          <cell r="H10" t="str">
            <v>阿克陶县各乡镇</v>
          </cell>
          <cell r="I10" t="str">
            <v>创业补助2213人（户）383.9万元（其中：按照2000元/人补助1626人&lt;户&gt;325.2万元，按照1000元/人补助587人&lt;户&gt;58.7万元），公岗补助2235人1648.25678万元。</v>
          </cell>
          <cell r="J10">
            <v>2032.15678</v>
          </cell>
          <cell r="K10">
            <v>1200</v>
          </cell>
          <cell r="L10">
            <v>1200</v>
          </cell>
          <cell r="M10">
            <v>1200</v>
          </cell>
        </row>
        <row r="10">
          <cell r="V10" t="str">
            <v>就业务工</v>
          </cell>
          <cell r="W10">
            <v>4448</v>
          </cell>
          <cell r="X10" t="str">
            <v>是</v>
          </cell>
        </row>
        <row r="10">
          <cell r="Z10" t="str">
            <v>否</v>
          </cell>
          <cell r="AA10" t="str">
            <v>否</v>
          </cell>
          <cell r="AB10" t="str">
            <v>通过项目实施，鼓励有能力的人员自主创业；激发群众创业就业热情，拓宽群众就业增收渠道，促进农户不断增收创收，进一步提高群众的经济收入，加强群众的幸福感与获得感。</v>
          </cell>
          <cell r="AC10" t="str">
            <v>人社局</v>
          </cell>
        </row>
        <row r="10">
          <cell r="AE10" t="str">
            <v>人社局</v>
          </cell>
          <cell r="AF10" t="str">
            <v>人社局</v>
          </cell>
        </row>
        <row r="11">
          <cell r="B11" t="str">
            <v>AKT26-DHJB006-2</v>
          </cell>
        </row>
        <row r="11">
          <cell r="D11" t="str">
            <v>阿克陶县2026年一次性交通补助项目</v>
          </cell>
          <cell r="E11" t="str">
            <v>就业项目</v>
          </cell>
          <cell r="F11" t="str">
            <v>就业</v>
          </cell>
          <cell r="G11" t="str">
            <v>一次性交通补助</v>
          </cell>
          <cell r="H11" t="str">
            <v>阿克陶县各乡镇</v>
          </cell>
          <cell r="I11" t="str">
            <v>一次性交通补助8543人585.15565万元（疆内4901人143.9119万元，疆外3642人441.24375万元）</v>
          </cell>
          <cell r="J11">
            <v>585.15565</v>
          </cell>
          <cell r="K11">
            <v>200</v>
          </cell>
          <cell r="L11">
            <v>200</v>
          </cell>
          <cell r="M11">
            <v>200</v>
          </cell>
        </row>
        <row r="11">
          <cell r="V11" t="str">
            <v>就业务工</v>
          </cell>
          <cell r="W11">
            <v>8543</v>
          </cell>
          <cell r="X11" t="str">
            <v>是</v>
          </cell>
        </row>
        <row r="11">
          <cell r="Z11" t="str">
            <v>否</v>
          </cell>
          <cell r="AA11" t="str">
            <v>否</v>
          </cell>
          <cell r="AB11" t="str">
            <v>通过项目实施，鼓励有能力的人员外出务工就业，拓宽群众就业增收渠道，促进农户不断增收创收，进一步提高群众的经济收入，加强群众的幸福感与获得感。</v>
          </cell>
          <cell r="AC11" t="str">
            <v>农业农村局</v>
          </cell>
        </row>
        <row r="11">
          <cell r="AE11" t="str">
            <v>农业农村局</v>
          </cell>
          <cell r="AF11" t="str">
            <v>农业农村局</v>
          </cell>
        </row>
        <row r="12">
          <cell r="B12" t="str">
            <v>AKT26-007-4</v>
          </cell>
        </row>
        <row r="12">
          <cell r="D12" t="str">
            <v>阿克陶县玉麦镇恰格尔村、玉麦村2026年土地提升改造建设项目</v>
          </cell>
          <cell r="E12" t="str">
            <v>产业发展</v>
          </cell>
          <cell r="F12" t="str">
            <v>生产项目</v>
          </cell>
          <cell r="G12" t="str">
            <v>种植业基地</v>
          </cell>
          <cell r="H12" t="str">
            <v>玉麦镇恰格尔村、玉麦村</v>
          </cell>
          <cell r="I12" t="str">
            <v>计划对恰格尔村（1小队1070亩，3-5-6小队445亩，7小队411亩）合计1926亩土地进行平整配套节水灌溉，对玉麦村1200亩已平整地块配套节水灌溉，主要建设内容为：
1.田块整治工程：恰格尔村土地平整1926亩。
2.灌溉与排水工程：新建滴灌系统首部5套，新建沉砂池5座（含离心泵、过滤器、施肥箱、变频柜）及其他配套设施。
3.农田输配电工程：新建10KV高压输电线路及0.38KV低压输电线路。
4.田间道路工程：新建田间道1.83km。</v>
          </cell>
          <cell r="J12">
            <v>1100</v>
          </cell>
          <cell r="K12">
            <v>1100</v>
          </cell>
          <cell r="L12">
            <v>1100</v>
          </cell>
          <cell r="M12">
            <v>1100</v>
          </cell>
        </row>
        <row r="12">
          <cell r="V12" t="str">
            <v>土地流转</v>
          </cell>
          <cell r="W12">
            <v>1363</v>
          </cell>
          <cell r="X12" t="str">
            <v>否</v>
          </cell>
          <cell r="Y12" t="str">
            <v>小麦、玉米、棉花</v>
          </cell>
          <cell r="Z12" t="str">
            <v>是</v>
          </cell>
          <cell r="AA12" t="str">
            <v>否</v>
          </cell>
          <cell r="AB12" t="str">
            <v>项目实施后提高项目区农田基础设施标准，改善农业生产条件，提高农民科技种植、科学管理意识。1.能提高当地农业生产的科技含量，实现农业生产的良性循环具有重要作用；2.增加村集体收入,直接受益人口为1363人；3.通过土地流转直接增加村集体收入。</v>
          </cell>
          <cell r="AC12" t="str">
            <v>农业农村局</v>
          </cell>
        </row>
        <row r="12">
          <cell r="AE12" t="str">
            <v>玉麦镇</v>
          </cell>
          <cell r="AF12" t="str">
            <v>农业农村局</v>
          </cell>
        </row>
        <row r="13">
          <cell r="B13" t="str">
            <v>AKT26-007-5</v>
          </cell>
        </row>
        <row r="13">
          <cell r="D13" t="str">
            <v>阿克陶县玉麦镇玉麦村草地提升改造建设项目</v>
          </cell>
          <cell r="E13" t="str">
            <v>产业发展</v>
          </cell>
          <cell r="F13" t="str">
            <v>生产项目</v>
          </cell>
          <cell r="G13" t="str">
            <v>种植业基地</v>
          </cell>
          <cell r="H13" t="str">
            <v>玉麦镇玉麦村</v>
          </cell>
          <cell r="I13" t="str">
            <v>玉麦村860亩草地提升改造，具体内容如下：
对860亩草地进行土地提升改造，建一个蓄水池、水泵房，铺设滴灌管网及滴灌附属配套设施。深松土地深度要80厘米。</v>
          </cell>
          <cell r="J13">
            <v>380</v>
          </cell>
          <cell r="K13">
            <v>380</v>
          </cell>
          <cell r="L13">
            <v>380</v>
          </cell>
          <cell r="M13">
            <v>380</v>
          </cell>
        </row>
        <row r="13">
          <cell r="V13" t="str">
            <v>土地流转</v>
          </cell>
          <cell r="W13">
            <v>821</v>
          </cell>
          <cell r="X13" t="str">
            <v>否</v>
          </cell>
          <cell r="Y13" t="str">
            <v>饲草</v>
          </cell>
          <cell r="Z13" t="str">
            <v>是</v>
          </cell>
          <cell r="AA13" t="str">
            <v>否</v>
          </cell>
          <cell r="AB13" t="str">
            <v>实施土地平整改造并配套滴灌等设施，1.能改善土地质量、提高土地利用率；2.实现节水灌溉，契合高标准农田建设要求；3.增加村集体收入,直接受益人口为821人；.通过土地流转直接增加村集体收入，对推动本村农业现代化、促进乡村振兴具有重要意义。</v>
          </cell>
          <cell r="AC13" t="str">
            <v>农业农村局</v>
          </cell>
        </row>
        <row r="13">
          <cell r="AE13" t="str">
            <v>玉麦镇</v>
          </cell>
          <cell r="AF13" t="str">
            <v>农业农村局</v>
          </cell>
        </row>
        <row r="14">
          <cell r="B14" t="str">
            <v>AKT26-007-18</v>
          </cell>
        </row>
        <row r="14">
          <cell r="D14" t="str">
            <v>阿克陶县巴仁乡巴仁乡吐尔村、克孜勒吾斯塘村2026年温室大棚建设项目</v>
          </cell>
          <cell r="E14" t="str">
            <v>产业发展</v>
          </cell>
          <cell r="F14" t="str">
            <v>生产项目</v>
          </cell>
          <cell r="G14" t="str">
            <v>种植业基地</v>
          </cell>
          <cell r="H14" t="str">
            <v>巴仁乡吐尔村、克孜勒吾斯塘村</v>
          </cell>
          <cell r="I14" t="str">
            <v>计划新建温室大棚20座，每座占地面积2亩，使用一侧素土结构，单层膜结构，薄膜上面铺棉被或者卷帘，保证保温效果，并进行客土换填，安装及其他附属配套设施，其中吐尔村10座、克孜勒吾斯塘村10座。</v>
          </cell>
          <cell r="J14">
            <v>900</v>
          </cell>
          <cell r="K14">
            <v>900</v>
          </cell>
          <cell r="L14">
            <v>900</v>
          </cell>
          <cell r="M14">
            <v>900</v>
          </cell>
        </row>
        <row r="14">
          <cell r="V14" t="str">
            <v>收益分红</v>
          </cell>
          <cell r="W14">
            <v>485</v>
          </cell>
          <cell r="X14" t="str">
            <v>否</v>
          </cell>
          <cell r="Y14" t="str">
            <v>蔬菜</v>
          </cell>
          <cell r="Z14" t="str">
            <v>是</v>
          </cell>
          <cell r="AA14" t="str">
            <v>否</v>
          </cell>
          <cell r="AB14" t="str">
            <v>通过项目实施，发展壮大巴仁乡种植业，推动乡村产业健康持续发展，扩大产业生产规模，有效助力乡村振兴，带动村民增收。</v>
          </cell>
          <cell r="AC14" t="str">
            <v>农业农村局</v>
          </cell>
        </row>
        <row r="14">
          <cell r="AE14" t="str">
            <v>巴仁乡</v>
          </cell>
          <cell r="AF14" t="str">
            <v>农业农村局</v>
          </cell>
        </row>
        <row r="15">
          <cell r="B15" t="str">
            <v>AKT26-007-19</v>
          </cell>
        </row>
        <row r="15">
          <cell r="D15" t="str">
            <v>阿克陶县恰尔隆镇2026年设施农业大棚建设项目</v>
          </cell>
          <cell r="E15" t="str">
            <v>产业发展</v>
          </cell>
          <cell r="F15" t="str">
            <v>生产项目</v>
          </cell>
          <cell r="G15" t="str">
            <v>种植业基地</v>
          </cell>
          <cell r="H15" t="str">
            <v>恰尔隆镇昆仑佳苑社区</v>
          </cell>
          <cell r="I15" t="str">
            <v>计划新建大棚75座，其中吉郎德村20座，托依鲁布隆村10座，巴勒达灵窝孜村15座，喀依孜村20座，其克尔铁热克村10座。每座大棚长90米，宽16米，建筑面积为1440㎡，总体规划水电各类等配套附属设施。</v>
          </cell>
          <cell r="J15">
            <v>3750</v>
          </cell>
          <cell r="K15">
            <v>3667.5</v>
          </cell>
          <cell r="L15">
            <v>3667.5</v>
          </cell>
          <cell r="M15">
            <v>2750</v>
          </cell>
        </row>
        <row r="15">
          <cell r="Q15">
            <v>917.5</v>
          </cell>
        </row>
        <row r="15">
          <cell r="V15" t="str">
            <v>收益分红</v>
          </cell>
          <cell r="W15">
            <v>9378</v>
          </cell>
          <cell r="X15" t="str">
            <v>否</v>
          </cell>
          <cell r="Y15" t="str">
            <v>蔬菜</v>
          </cell>
          <cell r="Z15" t="str">
            <v>是</v>
          </cell>
          <cell r="AA15" t="str">
            <v>否</v>
          </cell>
          <cell r="AB15" t="str">
            <v>该项目建成后由恰尔隆镇各村村集体进行管理运营，带动壮大村集体经济；提供就业岗位，带动辖区内劳动力，实现就业增收；试种新品种，并向农户进行推广种植，促进本地大棚产业基地实现持续发展壮大。</v>
          </cell>
          <cell r="AC15" t="str">
            <v>农业农村局</v>
          </cell>
        </row>
        <row r="15">
          <cell r="AE15" t="str">
            <v>恰尔隆镇</v>
          </cell>
          <cell r="AF15" t="str">
            <v>农业农村局</v>
          </cell>
        </row>
        <row r="16">
          <cell r="B16" t="str">
            <v>AKT26-007-21</v>
          </cell>
        </row>
        <row r="16">
          <cell r="D16" t="str">
            <v>阿克陶县托尔塔依农场2026年设施农业大棚建设项目</v>
          </cell>
          <cell r="E16" t="str">
            <v>产业发展</v>
          </cell>
          <cell r="F16" t="str">
            <v>生产项目</v>
          </cell>
          <cell r="G16" t="str">
            <v>种植业基地</v>
          </cell>
          <cell r="H16" t="str">
            <v>苗圃</v>
          </cell>
          <cell r="I16" t="str">
            <v>计划新建大棚5座，每座占地1亩，配套水电等附属设施。</v>
          </cell>
          <cell r="J16">
            <v>100</v>
          </cell>
          <cell r="K16">
            <v>77</v>
          </cell>
          <cell r="L16">
            <v>77</v>
          </cell>
        </row>
        <row r="16">
          <cell r="R16">
            <v>77</v>
          </cell>
        </row>
        <row r="16">
          <cell r="V16" t="str">
            <v>带动生产</v>
          </cell>
        </row>
        <row r="16">
          <cell r="X16" t="str">
            <v>否</v>
          </cell>
          <cell r="Y16" t="str">
            <v>蔬菜</v>
          </cell>
          <cell r="Z16" t="str">
            <v>是</v>
          </cell>
          <cell r="AA16" t="str">
            <v>否</v>
          </cell>
          <cell r="AB16" t="str">
            <v>项目建成后，由阿克陶县托尔塔依农牧业投资有限责任公司种植经营，每年增加收入10万元。</v>
          </cell>
          <cell r="AC16" t="str">
            <v>农业技术推广中心</v>
          </cell>
        </row>
        <row r="16">
          <cell r="AE16" t="str">
            <v>农业技术推广中心</v>
          </cell>
          <cell r="AF16" t="str">
            <v>农业农村局</v>
          </cell>
        </row>
        <row r="17">
          <cell r="B17" t="str">
            <v>AKT26-007-14</v>
          </cell>
        </row>
        <row r="17">
          <cell r="D17" t="str">
            <v>阿克陶县巴仁乡且克村、库木村2026年草地提升改造项目</v>
          </cell>
          <cell r="E17" t="str">
            <v>产业发展</v>
          </cell>
          <cell r="F17" t="str">
            <v>生产项目</v>
          </cell>
          <cell r="G17" t="str">
            <v>林草基地建设</v>
          </cell>
          <cell r="H17" t="str">
            <v>巴仁乡且克村、库木村</v>
          </cell>
          <cell r="I17" t="str">
            <v>计划在巴仁乡且克村戈壁滩规划1000亩土地进行草地提升，并配套相关附属设施，其中500亩归且克村所有、500亩归库木村所有。</v>
          </cell>
          <cell r="J17">
            <v>800</v>
          </cell>
          <cell r="K17">
            <v>800</v>
          </cell>
          <cell r="L17">
            <v>800</v>
          </cell>
          <cell r="M17">
            <v>800</v>
          </cell>
        </row>
        <row r="17">
          <cell r="V17" t="str">
            <v>土地流转</v>
          </cell>
          <cell r="W17">
            <v>1180</v>
          </cell>
          <cell r="X17" t="str">
            <v>否</v>
          </cell>
          <cell r="Y17" t="str">
            <v>饲草</v>
          </cell>
          <cell r="Z17" t="str">
            <v>是</v>
          </cell>
          <cell r="AA17" t="str">
            <v>否</v>
          </cell>
          <cell r="AB17" t="str">
            <v>通过补种草，提高牧草覆盖率，从而满足畜牧业的发展需求。</v>
          </cell>
          <cell r="AC17" t="str">
            <v>自然资源局</v>
          </cell>
        </row>
        <row r="17">
          <cell r="AE17" t="str">
            <v>巴仁乡</v>
          </cell>
          <cell r="AF17" t="str">
            <v>自然资源局</v>
          </cell>
        </row>
        <row r="18">
          <cell r="B18" t="str">
            <v>AKT26-014-6</v>
          </cell>
        </row>
        <row r="18">
          <cell r="D18" t="str">
            <v>克孜勒陶镇食品（糖果）产业园提升改造项目</v>
          </cell>
          <cell r="E18" t="str">
            <v>产业发展</v>
          </cell>
          <cell r="F18" t="str">
            <v>加工流通项目</v>
          </cell>
          <cell r="G18" t="str">
            <v>加工业</v>
          </cell>
          <cell r="H18" t="str">
            <v>克孜勒陶镇丝路佳苑</v>
          </cell>
          <cell r="I18" t="str">
            <v>新建洁净车间，保鲜库，生产加工、环卫和除尘排期设备，配套水电路和其他配套设施。</v>
          </cell>
          <cell r="J18">
            <v>395</v>
          </cell>
          <cell r="K18">
            <v>395</v>
          </cell>
          <cell r="L18">
            <v>395</v>
          </cell>
          <cell r="M18">
            <v>395</v>
          </cell>
        </row>
        <row r="18">
          <cell r="V18" t="str">
            <v>收益分红</v>
          </cell>
          <cell r="W18">
            <v>145</v>
          </cell>
        </row>
        <row r="18">
          <cell r="AB18" t="str">
            <v>夯实丝路佳苑“搬得出、稳得住、能致富”的产业基础，加快糖果小镇建设，提升竞争力。</v>
          </cell>
          <cell r="AC18" t="str">
            <v>克孜勒陶镇</v>
          </cell>
        </row>
        <row r="18">
          <cell r="AE18" t="str">
            <v>克孜勒陶镇</v>
          </cell>
          <cell r="AF18" t="str">
            <v>商工局</v>
          </cell>
        </row>
        <row r="19">
          <cell r="B19" t="str">
            <v>AKT26-008-2</v>
          </cell>
        </row>
        <row r="19">
          <cell r="D19" t="str">
            <v>阿克陶县克孜勒陶镇2026年药浴池建设项目</v>
          </cell>
          <cell r="E19" t="str">
            <v>产业发展</v>
          </cell>
          <cell r="F19" t="str">
            <v>生产项目</v>
          </cell>
          <cell r="G19" t="str">
            <v>养殖业基地</v>
          </cell>
          <cell r="H19" t="str">
            <v>克孜勒陶镇塔木村放牧点、阿尔帕勒克村放牧点</v>
          </cell>
          <cell r="I19" t="str">
            <v>克孜勒陶镇建设药浴池6座，规格均为长6m，上口0.7m，下口0.6m，深1.5m。药浴池进出口两边占地100㎡，采用1.5m钢管围栏。计划总投资金额110万元。其中：塔木村1小队1座、塔木村3小队1座、阿尔帕勒克村放牧点1座、喀拉塔什其木干村3小队1座、其木干村1小队1座、其木干村2小队1座。</v>
          </cell>
          <cell r="J19">
            <v>110</v>
          </cell>
          <cell r="K19">
            <v>110</v>
          </cell>
          <cell r="L19">
            <v>110</v>
          </cell>
          <cell r="M19">
            <v>110</v>
          </cell>
        </row>
        <row r="19">
          <cell r="V19" t="str">
            <v>带动生产</v>
          </cell>
          <cell r="W19">
            <v>2214</v>
          </cell>
          <cell r="X19" t="str">
            <v>否</v>
          </cell>
          <cell r="Y19" t="str">
            <v>牛、羊</v>
          </cell>
          <cell r="Z19" t="str">
            <v>是</v>
          </cell>
          <cell r="AA19" t="str">
            <v>否</v>
          </cell>
          <cell r="AB19" t="str">
            <v>项目建成后用于放牧点牛羊疫病防治，促进村养殖业发展。</v>
          </cell>
          <cell r="AC19" t="str">
            <v>农业农村局</v>
          </cell>
        </row>
        <row r="19">
          <cell r="AE19" t="str">
            <v>克孜勒陶镇</v>
          </cell>
          <cell r="AF19" t="str">
            <v>农业农村局</v>
          </cell>
        </row>
        <row r="20">
          <cell r="B20" t="str">
            <v>AKT26-008-3</v>
          </cell>
        </row>
        <row r="20">
          <cell r="D20" t="str">
            <v>阿克陶县克孜勒陶镇2026年防疫栏建设项目</v>
          </cell>
          <cell r="E20" t="str">
            <v>产业发展</v>
          </cell>
          <cell r="F20" t="str">
            <v>生产项目</v>
          </cell>
          <cell r="G20" t="str">
            <v>养殖业基地</v>
          </cell>
          <cell r="H20" t="str">
            <v>克孜勒陶镇喀尔乌勒村放牧点、喀拉塔什村放牧点、喀拉塔什其木干村放牧点、江布拉克村放牧点、阿克达拉村放牧点</v>
          </cell>
          <cell r="I20" t="str">
            <v>克孜勒陶镇计划建设500㎡的防疫栏共8处，计划总投资金额145万元。其中：喀尔乌勒村500㎡防疫栏1座、喀拉塔什村3小队放牧点500㎡防疫栏1座、喀拉塔什其木干村1小队放牧点500㎡防疫栏1座、喀拉塔什其木干村2小队放牧点500㎡防疫栏1座、喀拉塔什其木干村3小队放牧点500㎡防疫栏1座、江布拉克村1小队500㎡防疫栏2座、阿克达拉村放牧点500㎡防疫栏1座。</v>
          </cell>
          <cell r="J20">
            <v>145</v>
          </cell>
          <cell r="K20">
            <v>145</v>
          </cell>
          <cell r="L20">
            <v>145</v>
          </cell>
          <cell r="M20">
            <v>145</v>
          </cell>
        </row>
        <row r="20">
          <cell r="V20" t="str">
            <v>带动生产</v>
          </cell>
          <cell r="W20">
            <v>2331</v>
          </cell>
          <cell r="X20" t="str">
            <v>否</v>
          </cell>
          <cell r="Y20" t="str">
            <v>牛、羊</v>
          </cell>
          <cell r="Z20" t="str">
            <v>是</v>
          </cell>
          <cell r="AA20" t="str">
            <v>否</v>
          </cell>
          <cell r="AB20" t="str">
            <v>项目建设之后能够解决牛羊接种疫苗时牦牛无法集中、不能有效控制的问题，能够保证畜牧业的良好发展，进一步的提高群众幸福度和满意度。</v>
          </cell>
          <cell r="AC20" t="str">
            <v>农业农村局</v>
          </cell>
        </row>
        <row r="20">
          <cell r="AE20" t="str">
            <v>克孜勒陶镇</v>
          </cell>
          <cell r="AF20" t="str">
            <v>农业农村局</v>
          </cell>
        </row>
        <row r="21">
          <cell r="B21" t="str">
            <v>AKT26-008-6</v>
          </cell>
        </row>
        <row r="21">
          <cell r="D21" t="str">
            <v>恰尔隆镇2026年畜牧养殖棚圈建设项目</v>
          </cell>
          <cell r="E21" t="str">
            <v>产业发展</v>
          </cell>
          <cell r="F21" t="str">
            <v>生产项目</v>
          </cell>
          <cell r="G21" t="str">
            <v>养殖业基地</v>
          </cell>
          <cell r="H21" t="str">
            <v>恰尔隆镇昆仑佳苑社区</v>
          </cell>
          <cell r="I21" t="str">
            <v>在易地扶贫搬迁安置点新建10座畜牧棚圈及各类配套附属设施，每座占地面积1440平方米，资产归村集体所有。</v>
          </cell>
          <cell r="J21">
            <v>800</v>
          </cell>
          <cell r="K21">
            <v>800</v>
          </cell>
          <cell r="L21">
            <v>800</v>
          </cell>
          <cell r="M21">
            <v>800</v>
          </cell>
        </row>
        <row r="21">
          <cell r="V21" t="str">
            <v>带动生产</v>
          </cell>
          <cell r="W21">
            <v>784</v>
          </cell>
          <cell r="X21" t="str">
            <v>否</v>
          </cell>
          <cell r="Y21" t="str">
            <v>牛、羊</v>
          </cell>
          <cell r="Z21" t="str">
            <v>是</v>
          </cell>
          <cell r="AA21" t="str">
            <v>否</v>
          </cell>
          <cell r="AB21" t="str">
            <v>通过实施该项目，进一步改善我镇畜牧业发展条件，完善产业发展基础设施，促进畜牧业持续发展壮大，项目投入使用后可带动不少于200户易地扶贫搬群众扩大畜牧养殖规模，进一步提高辖区群众人均收入。</v>
          </cell>
          <cell r="AC21" t="str">
            <v>农业农村局</v>
          </cell>
        </row>
        <row r="21">
          <cell r="AE21" t="str">
            <v>恰尔隆镇</v>
          </cell>
          <cell r="AF21" t="str">
            <v>农业农村局</v>
          </cell>
        </row>
        <row r="22">
          <cell r="B22" t="str">
            <v>AKT26-008-5</v>
          </cell>
        </row>
        <row r="22">
          <cell r="D22" t="str">
            <v>阿克陶县奥依塔克镇2026年牛羊屠宰厂建设项目</v>
          </cell>
          <cell r="E22" t="str">
            <v>产业发展</v>
          </cell>
          <cell r="F22" t="str">
            <v>加工流通项目</v>
          </cell>
          <cell r="G22" t="str">
            <v>加工业</v>
          </cell>
          <cell r="H22" t="str">
            <v>奥依塔克镇皮拉勒村</v>
          </cell>
          <cell r="I22" t="str">
            <v>1000㎡厂房建设，建设待宰圏、冷库、仓库等；建设供气、供电、供水、污水处理等公用设施和环保设施；日屠宰300只羊生产线一条，设备采购及附属配套设施。</v>
          </cell>
          <cell r="J22">
            <v>500</v>
          </cell>
          <cell r="K22">
            <v>500</v>
          </cell>
          <cell r="L22">
            <v>500</v>
          </cell>
          <cell r="M22">
            <v>500</v>
          </cell>
        </row>
        <row r="22">
          <cell r="V22" t="str">
            <v>收益分红</v>
          </cell>
          <cell r="W22">
            <v>1020</v>
          </cell>
          <cell r="X22" t="str">
            <v>否</v>
          </cell>
          <cell r="Y22" t="str">
            <v>牛</v>
          </cell>
          <cell r="Z22" t="str">
            <v>是</v>
          </cell>
          <cell r="AA22" t="str">
            <v>否</v>
          </cell>
          <cell r="AB22" t="str">
            <v>创造就业岗位，提高农牧民群众收入，解决奥依塔克镇无定点屠宰的窘境。避免随意丢弃导致的环境污染，解决乡镇 “散户屠宰污染环境” 的顽疾。</v>
          </cell>
          <cell r="AC22" t="str">
            <v>农业农村局</v>
          </cell>
        </row>
        <row r="22">
          <cell r="AE22" t="str">
            <v>奥依塔克镇</v>
          </cell>
          <cell r="AF22" t="str">
            <v>农业农村局</v>
          </cell>
        </row>
        <row r="23">
          <cell r="B23" t="str">
            <v>AKT26-010-4</v>
          </cell>
        </row>
        <row r="23">
          <cell r="D23" t="str">
            <v>阿克陶县2026年度特色林果提质增效项目</v>
          </cell>
          <cell r="E23" t="str">
            <v>产业发展</v>
          </cell>
          <cell r="F23" t="str">
            <v>生产项目</v>
          </cell>
          <cell r="G23" t="str">
            <v>林草基地建设</v>
          </cell>
          <cell r="H23" t="str">
            <v>玉麦镇、阿克陶镇、巴仁乡、奥依塔克镇等乡镇</v>
          </cell>
          <cell r="I23" t="str">
            <v>对阿克陶县6个乡镇的36000亩特色林果果园进行危害性病虫害防治（主要防治春尺蠖、食心虫、黄刺蛾、蚧壳虫、蚜虫、红蜘蛛），每亩计划投资98元，需投资352.8万元；对各乡镇栽植的36000特色林果进行修枝剪枝、林地清理，每亩计划投资70元，需投资252万元，该项目共计投资604.8万元；（3）对全县16950亩特色林果进行增施有机肥，计划购置有机肥6102吨，每吨计划投资1100元，需投资671.22万元。</v>
          </cell>
          <cell r="J23">
            <v>1276.02</v>
          </cell>
          <cell r="K23">
            <v>1276.02</v>
          </cell>
          <cell r="L23">
            <v>1276.02</v>
          </cell>
          <cell r="M23">
            <v>1276.02</v>
          </cell>
        </row>
        <row r="23">
          <cell r="V23" t="str">
            <v>带动生产</v>
          </cell>
          <cell r="W23">
            <v>7584</v>
          </cell>
          <cell r="X23" t="str">
            <v>否</v>
          </cell>
          <cell r="Y23" t="str">
            <v>林果</v>
          </cell>
          <cell r="Z23" t="str">
            <v>否</v>
          </cell>
          <cell r="AA23" t="str">
            <v>否</v>
          </cell>
          <cell r="AB23" t="str">
            <v>通过该项目的实施特色林果提质增效示范园建设项目，使果实品质和产量得到提高，良种使用率达到100%，优果率达到50%以上，商品率提高10%，有害生物成灾率控制在3‰以下，建立可复制、可推广的样板田、示范园。带动阿克陶县特色林果业发展，提高农户收入，满足了阿克陶县当前林果业发展需求，提高农民在林果栽植管理上的技术水平，最终实现全县林果提质增效、产业优质发展。为乡村振兴打下坚实基础。</v>
          </cell>
          <cell r="AC23" t="str">
            <v>自然资源局</v>
          </cell>
        </row>
        <row r="23">
          <cell r="AE23" t="str">
            <v>阿克陶县林果站</v>
          </cell>
          <cell r="AF23" t="str">
            <v>自然资源局</v>
          </cell>
        </row>
        <row r="24">
          <cell r="B24" t="str">
            <v>AKT25-046-2</v>
          </cell>
        </row>
        <row r="24">
          <cell r="D24" t="str">
            <v>阿克陶县塔尔塔吉克民族乡巴格村2026年综合能源补给站建设项目</v>
          </cell>
          <cell r="E24" t="str">
            <v>产业发展</v>
          </cell>
          <cell r="F24" t="str">
            <v>加工流通项目</v>
          </cell>
          <cell r="G24" t="str">
            <v>市场建设和农村物流</v>
          </cell>
          <cell r="H24" t="str">
            <v>塔尔乡巴格村</v>
          </cell>
          <cell r="I24" t="str">
            <v>计划在塔尔塔吉克民族乡新建占地2000平方综合能源补给站一座，含新建200平方综合超市一座、占地50平方卫生厕所一座，在玉石巴扎安转汽车充电桩10座，新建汽油、柴油销售设施（加油机、加油枪、油罐、雨棚等）及安全防护设施（消防、监控、门禁等），配套建设附属设施（供排水、供电、地坪硬化等），项目计划投资600万元。</v>
          </cell>
          <cell r="J24">
            <v>600</v>
          </cell>
          <cell r="K24">
            <v>600</v>
          </cell>
          <cell r="L24">
            <v>600</v>
          </cell>
          <cell r="M24">
            <v>600</v>
          </cell>
        </row>
        <row r="24">
          <cell r="V24" t="str">
            <v>收益分红</v>
          </cell>
          <cell r="W24">
            <v>150</v>
          </cell>
          <cell r="X24" t="str">
            <v>否</v>
          </cell>
          <cell r="Y24" t="str">
            <v>旅游</v>
          </cell>
          <cell r="Z24" t="str">
            <v>是</v>
          </cell>
          <cell r="AA24" t="str">
            <v>否</v>
          </cell>
          <cell r="AB24" t="str">
            <v>该项目建成后采取自营或外承包的方式创收，年收益不低于20万元，解决本地就业2人，同时便于本地群众和游客生产生活旅游能源补给，带动本地群众增收。</v>
          </cell>
          <cell r="AC24" t="str">
            <v>商工局</v>
          </cell>
        </row>
        <row r="24">
          <cell r="AE24" t="str">
            <v>塔尔乡</v>
          </cell>
          <cell r="AF24" t="str">
            <v>商工局</v>
          </cell>
        </row>
        <row r="25">
          <cell r="B25" t="str">
            <v>AKT25-014-5</v>
          </cell>
        </row>
        <row r="25">
          <cell r="D25" t="str">
            <v>阿克陶县塔尔塔吉克民族乡2026年就业基地建设项目</v>
          </cell>
          <cell r="E25" t="str">
            <v>产业发展</v>
          </cell>
          <cell r="F25" t="str">
            <v>加工流通项目</v>
          </cell>
          <cell r="G25" t="str">
            <v>加工业</v>
          </cell>
          <cell r="H25" t="str">
            <v>塔尔乡阿克库木村</v>
          </cell>
          <cell r="I25" t="str">
            <v>计划在阿克库木村新建占地2000平方就业基地一座，含采购安装混泥土成品房（水、电、暖、地坪、围栏等）；</v>
          </cell>
          <cell r="J25">
            <v>200</v>
          </cell>
          <cell r="K25">
            <v>200</v>
          </cell>
          <cell r="L25">
            <v>200</v>
          </cell>
          <cell r="M25">
            <v>200</v>
          </cell>
        </row>
        <row r="25">
          <cell r="V25" t="str">
            <v>收益分红</v>
          </cell>
          <cell r="W25">
            <v>535</v>
          </cell>
          <cell r="X25" t="str">
            <v>否</v>
          </cell>
          <cell r="Y25" t="str">
            <v>加工业</v>
          </cell>
          <cell r="Z25" t="str">
            <v>是</v>
          </cell>
          <cell r="AA25" t="str">
            <v>否</v>
          </cell>
          <cell r="AB25" t="str">
            <v>该项目建成后采取自营或外承包的方式创收，年收益不低于15万元，解决本地就业2人，带动本地群众增收。</v>
          </cell>
          <cell r="AC25" t="str">
            <v>商工局</v>
          </cell>
        </row>
        <row r="25">
          <cell r="AE25" t="str">
            <v>塔尔乡</v>
          </cell>
          <cell r="AF25" t="str">
            <v>商工局</v>
          </cell>
        </row>
        <row r="26">
          <cell r="B26" t="str">
            <v>AKT26-011-2</v>
          </cell>
        </row>
        <row r="26">
          <cell r="D26" t="str">
            <v>阿克陶县塔尔乡巴格艾格孜村2026年民宿建设项目</v>
          </cell>
          <cell r="E26" t="str">
            <v>产业发展</v>
          </cell>
          <cell r="F26" t="str">
            <v>加工流通项目</v>
          </cell>
          <cell r="G26" t="str">
            <v>加工业</v>
          </cell>
          <cell r="H26" t="str">
            <v>塔尔乡巴格艾格孜村</v>
          </cell>
          <cell r="I26" t="str">
            <v>新建旅游民宿一座3层1200平方米，及其相关附属配套设施等。</v>
          </cell>
          <cell r="J26">
            <v>600</v>
          </cell>
          <cell r="K26">
            <v>600</v>
          </cell>
          <cell r="L26">
            <v>600</v>
          </cell>
          <cell r="M26">
            <v>600</v>
          </cell>
        </row>
        <row r="26">
          <cell r="V26" t="str">
            <v>收益分红</v>
          </cell>
          <cell r="W26">
            <v>283</v>
          </cell>
        </row>
        <row r="26">
          <cell r="Y26" t="str">
            <v>旅游</v>
          </cell>
        </row>
        <row r="26">
          <cell r="AB26" t="str">
            <v>1.数量指标：新建1200平方米；2.质量指标：项目验收合格率100%；3.时效指标：项目计划开工时间2026年5月；4.社会效益指标：受益脱贫户≥20户，带动就业人数：≥2；5.可持续性影响指标：项目设计使用年限≥10年；6.服务对象满意度指标：群众满意度≥95%</v>
          </cell>
          <cell r="AC26" t="str">
            <v>塔尔乡</v>
          </cell>
        </row>
        <row r="26">
          <cell r="AE26" t="str">
            <v>塔尔乡</v>
          </cell>
          <cell r="AF26" t="str">
            <v>文旅局</v>
          </cell>
        </row>
        <row r="27">
          <cell r="B27" t="str">
            <v>AKT26-017-11</v>
          </cell>
          <cell r="C27" t="str">
            <v>AKT26-017-11</v>
          </cell>
          <cell r="D27" t="str">
            <v>阿克陶县加马铁热克乡喀什博依村2026年产业基地配套设施建设项目</v>
          </cell>
          <cell r="E27" t="str">
            <v>乡村建设行动</v>
          </cell>
          <cell r="F27" t="str">
            <v>农村基础设施（含产业配套基础设施）</v>
          </cell>
          <cell r="G27" t="str">
            <v>其他</v>
          </cell>
          <cell r="H27" t="str">
            <v>加马铁热克乡喀什博依村</v>
          </cell>
          <cell r="I27" t="str">
            <v>新建沉沙池两座，每座2800立方米，首部两座，新建滴灌主管网2.5公里，阀门井4座。新建防渗渠3.8公里，闸口14座，桥涵30座，新建10千伏高压线路500米，低压线路100米及其他配套附属设施。</v>
          </cell>
          <cell r="J27">
            <v>500</v>
          </cell>
          <cell r="K27">
            <v>200</v>
          </cell>
          <cell r="L27">
            <v>200</v>
          </cell>
          <cell r="M27">
            <v>200</v>
          </cell>
        </row>
        <row r="27">
          <cell r="V27" t="str">
            <v>带动生产</v>
          </cell>
          <cell r="W27">
            <v>1050</v>
          </cell>
          <cell r="X27" t="str">
            <v>否</v>
          </cell>
          <cell r="Y27" t="str">
            <v>芦笋</v>
          </cell>
          <cell r="Z27" t="str">
            <v>是</v>
          </cell>
          <cell r="AA27" t="str">
            <v>否</v>
          </cell>
          <cell r="AB27" t="str">
            <v>通过实施该项目能够有效改善项目区灌溉条件，提升水资源利用率，进一步提升农村公共设施保障水平。</v>
          </cell>
          <cell r="AC27" t="str">
            <v>农业农村局</v>
          </cell>
        </row>
        <row r="27">
          <cell r="AE27" t="str">
            <v>加马铁热克乡</v>
          </cell>
          <cell r="AF27" t="str">
            <v>农业农村局</v>
          </cell>
        </row>
        <row r="28">
          <cell r="B28" t="str">
            <v>AKT26-017-18</v>
          </cell>
        </row>
        <row r="28">
          <cell r="D28" t="str">
            <v>阿克陶县巴仁乡加依村、库木村水渠提升改造中央财政以工代赈项目</v>
          </cell>
          <cell r="E28" t="str">
            <v>乡村建设行动</v>
          </cell>
          <cell r="F28" t="str">
            <v>农村基础设施（含产业配套基础设施）</v>
          </cell>
          <cell r="G28" t="str">
            <v>其他</v>
          </cell>
          <cell r="H28" t="str">
            <v>巴仁乡加依村、库木村</v>
          </cell>
          <cell r="I28" t="str">
            <v>水渠提升改造3.9公里（上口0.8米，底宽0.8米，深度0.8米），设计流量0.2-4m³/s；农桥41座；闸61座，及附属配套设施建设。</v>
          </cell>
          <cell r="J28">
            <v>390</v>
          </cell>
          <cell r="K28">
            <v>300</v>
          </cell>
          <cell r="L28">
            <v>300</v>
          </cell>
        </row>
        <row r="28">
          <cell r="O28">
            <v>300</v>
          </cell>
        </row>
        <row r="28">
          <cell r="V28" t="str">
            <v>带动生产</v>
          </cell>
          <cell r="W28">
            <v>150</v>
          </cell>
          <cell r="X28" t="str">
            <v>否</v>
          </cell>
        </row>
        <row r="28">
          <cell r="Z28" t="str">
            <v>是</v>
          </cell>
          <cell r="AA28" t="str">
            <v>是</v>
          </cell>
          <cell r="AB28" t="str">
            <v>水渠提升改造3.9公里，带动群众就业增收，本项目计划带动群众就业95人，预计发放劳务报酬122万元，组织务工群众开展技能培训85人。</v>
          </cell>
          <cell r="AC28" t="str">
            <v>发改委</v>
          </cell>
        </row>
        <row r="28">
          <cell r="AE28" t="str">
            <v>巴仁乡</v>
          </cell>
          <cell r="AF28" t="str">
            <v>发改委</v>
          </cell>
        </row>
        <row r="29">
          <cell r="B29" t="str">
            <v>AKT26-017-12</v>
          </cell>
        </row>
        <row r="29">
          <cell r="D29" t="str">
            <v>阿克陶县奥依塔克镇恰勒玛艾日克村防渗渠建设以工代赈项目</v>
          </cell>
          <cell r="E29" t="str">
            <v>乡村建设行动</v>
          </cell>
          <cell r="F29" t="str">
            <v>农村基础设施（含产业配套基础设施）</v>
          </cell>
          <cell r="G29" t="str">
            <v>其他</v>
          </cell>
          <cell r="H29" t="str">
            <v>奥依塔克镇恰勒玛艾日克村</v>
          </cell>
          <cell r="I29" t="str">
            <v>新建防渗渠3.08公里（上宽口0.8米，下口宽0.8米，深度0.8米），设计流量0.3-0.5m³/s；改建农桥9座；水闸16座，及附属配套设施建设。</v>
          </cell>
          <cell r="J29">
            <v>300</v>
          </cell>
          <cell r="K29">
            <v>200</v>
          </cell>
          <cell r="L29">
            <v>200</v>
          </cell>
        </row>
        <row r="29">
          <cell r="O29">
            <v>200</v>
          </cell>
        </row>
        <row r="29">
          <cell r="V29" t="str">
            <v>带动生产</v>
          </cell>
          <cell r="W29">
            <v>350</v>
          </cell>
          <cell r="X29" t="str">
            <v>否</v>
          </cell>
          <cell r="Y29" t="str">
            <v>小麦、玉米、棉花</v>
          </cell>
          <cell r="Z29" t="str">
            <v>是</v>
          </cell>
          <cell r="AA29" t="str">
            <v>是</v>
          </cell>
          <cell r="AB29" t="str">
            <v>新建防渗渠3.08公里。带动群众就业增收，本项目计划带动群众就业65人，预计发放劳务报酬82万元，组织务工群众开展技能培训60人。</v>
          </cell>
          <cell r="AC29" t="str">
            <v>发改委</v>
          </cell>
        </row>
        <row r="29">
          <cell r="AE29" t="str">
            <v>奥依塔克镇</v>
          </cell>
          <cell r="AF29" t="str">
            <v>发改委</v>
          </cell>
        </row>
        <row r="30">
          <cell r="B30" t="str">
            <v>AKT26-017-28</v>
          </cell>
        </row>
        <row r="30">
          <cell r="D30" t="str">
            <v>阿克陶县塔尔塔吉克民族乡（农区）塔尔阿巴提、阿克库木水渠建设以工代赈项目</v>
          </cell>
          <cell r="E30" t="str">
            <v>乡村建设行动</v>
          </cell>
          <cell r="F30" t="str">
            <v>农村基础设施（含产业配套基础设施）</v>
          </cell>
          <cell r="G30" t="str">
            <v>其他</v>
          </cell>
          <cell r="H30" t="str">
            <v>塔尔塔吉克民族乡（农区）塔尔阿巴提、阿克库木</v>
          </cell>
          <cell r="I30" t="str">
            <v>新建水渠4公里（上口0.8m，底宽0.8m，深度0.8m），设计流量0.3-0.48m³/s，水闸56座，农桥24座，维修水渠1公里，及附属配套设施建设。</v>
          </cell>
          <cell r="J30">
            <v>390</v>
          </cell>
          <cell r="K30">
            <v>109</v>
          </cell>
          <cell r="L30">
            <v>109</v>
          </cell>
        </row>
        <row r="30">
          <cell r="O30">
            <v>109</v>
          </cell>
        </row>
        <row r="30">
          <cell r="V30" t="str">
            <v>带动生产</v>
          </cell>
          <cell r="W30">
            <v>1023</v>
          </cell>
          <cell r="X30" t="str">
            <v>否</v>
          </cell>
        </row>
        <row r="30">
          <cell r="Z30" t="str">
            <v>是</v>
          </cell>
          <cell r="AA30" t="str">
            <v>是</v>
          </cell>
          <cell r="AB30" t="str">
            <v>新建浆砌石水渠4公里，维修水渠1公里，带动群众就业增收，本项目计划带动群众就业40人，预计发放劳务报酬45万元，组织务工群众开展技能培训35人。</v>
          </cell>
          <cell r="AC30" t="str">
            <v>发改委</v>
          </cell>
        </row>
        <row r="30">
          <cell r="AE30" t="str">
            <v>塔尔乡</v>
          </cell>
          <cell r="AF30" t="str">
            <v>发改委</v>
          </cell>
        </row>
        <row r="31">
          <cell r="B31" t="str">
            <v>AKT26-017-25</v>
          </cell>
        </row>
        <row r="31">
          <cell r="D31" t="str">
            <v>阿克陶县巴仁乡阔洪其村2026年排碱渠提升改造项目</v>
          </cell>
          <cell r="E31" t="str">
            <v>乡村建设行动</v>
          </cell>
          <cell r="F31" t="str">
            <v>农村基础设施（含产业配套基础设施）</v>
          </cell>
          <cell r="G31" t="str">
            <v>其他</v>
          </cell>
          <cell r="H31" t="str">
            <v>巴仁乡阔洪其村</v>
          </cell>
          <cell r="I31" t="str">
            <v>计划对村内20公里排碱渠及两侧进行清理和提升改造，并配套相关附属设施。</v>
          </cell>
          <cell r="J31">
            <v>200</v>
          </cell>
          <cell r="K31">
            <v>100</v>
          </cell>
          <cell r="L31">
            <v>100</v>
          </cell>
          <cell r="M31">
            <v>100</v>
          </cell>
        </row>
        <row r="31">
          <cell r="V31" t="str">
            <v>带动生产</v>
          </cell>
          <cell r="W31">
            <v>50</v>
          </cell>
          <cell r="X31" t="str">
            <v>否</v>
          </cell>
          <cell r="Y31" t="str">
            <v>小麦、玉米、棉花</v>
          </cell>
          <cell r="Z31" t="str">
            <v>是</v>
          </cell>
          <cell r="AA31" t="str">
            <v>否</v>
          </cell>
          <cell r="AB31" t="str">
            <v>通过项目实施1.清除渠道中的淤泥、杂物，保持水流畅通。2.可以减少渠道周边水土流失，恢复渠道生态功能。3.可以减少农田盐碱化面积，改善土壤质量，促进农作物增产增收。</v>
          </cell>
          <cell r="AC31" t="str">
            <v>农业农村局</v>
          </cell>
        </row>
        <row r="31">
          <cell r="AE31" t="str">
            <v>巴仁乡</v>
          </cell>
          <cell r="AF31" t="str">
            <v>农业农村局</v>
          </cell>
        </row>
        <row r="32">
          <cell r="B32" t="str">
            <v>AKT26-041-5</v>
          </cell>
        </row>
        <row r="32">
          <cell r="D32" t="str">
            <v>阿克陶县巴仁乡吐尔村、库木村道路提升改造中央财政以工代赈项目</v>
          </cell>
          <cell r="E32" t="str">
            <v>乡村建设行动</v>
          </cell>
          <cell r="F32" t="str">
            <v>农村基础设施（含产业配套基础设施）</v>
          </cell>
          <cell r="G32" t="str">
            <v>农村道路建设（通村路、通户路、小型桥梁等）</v>
          </cell>
          <cell r="H32" t="str">
            <v>巴仁乡吐尔村、库木村</v>
          </cell>
          <cell r="I32" t="str">
            <v>农村主干道路扩宽5.8公里，原路面4米，两边各扩宽1米；路沿石9.8公里；新建水泥道路1公里（宽3米），地面硬化3150平方米，及附属配套设施建设。</v>
          </cell>
          <cell r="J32">
            <v>390</v>
          </cell>
          <cell r="K32">
            <v>300</v>
          </cell>
          <cell r="L32">
            <v>300</v>
          </cell>
        </row>
        <row r="32">
          <cell r="O32">
            <v>300</v>
          </cell>
        </row>
        <row r="32">
          <cell r="V32" t="str">
            <v>带动生产</v>
          </cell>
          <cell r="W32">
            <v>200</v>
          </cell>
          <cell r="X32" t="str">
            <v>否</v>
          </cell>
        </row>
        <row r="32">
          <cell r="Z32" t="str">
            <v>是</v>
          </cell>
          <cell r="AA32" t="str">
            <v>是</v>
          </cell>
          <cell r="AB32" t="str">
            <v>农村主干道路提升改造5.8公里；入户道路硬化1公里。带动群众就业增收，本项目计划带动群众就业95人，预计发放劳务报酬122万元，组织务工群众开展技能培训85人。</v>
          </cell>
          <cell r="AC32" t="str">
            <v>发改委</v>
          </cell>
        </row>
        <row r="32">
          <cell r="AE32" t="str">
            <v>巴仁乡</v>
          </cell>
          <cell r="AF32" t="str">
            <v>发改委</v>
          </cell>
        </row>
        <row r="33">
          <cell r="B33" t="str">
            <v>AKT26-041-26</v>
          </cell>
        </row>
        <row r="33">
          <cell r="D33" t="str">
            <v>阿克陶县加马铁热克乡塔依社区道路提升改造以工代赈项目</v>
          </cell>
          <cell r="E33" t="str">
            <v>乡村建设行动</v>
          </cell>
          <cell r="F33" t="str">
            <v>农村基础设施（含产业配套基础设施）</v>
          </cell>
          <cell r="G33" t="str">
            <v>农村道路建设（通村路、通户路、小型桥梁等）</v>
          </cell>
          <cell r="H33" t="str">
            <v>加马铁热克乡塔依社区</v>
          </cell>
          <cell r="I33" t="str">
            <v>道路扩宽5.5公里，原路面4米，两边各扩宽1米，路沿石5.4公里；新建水泥道路1.5公里（宽3米），地面硬化5390平方米，及附属配套设施建设。</v>
          </cell>
          <cell r="J33">
            <v>390</v>
          </cell>
          <cell r="K33">
            <v>300</v>
          </cell>
          <cell r="L33">
            <v>300</v>
          </cell>
        </row>
        <row r="33">
          <cell r="O33">
            <v>300</v>
          </cell>
        </row>
        <row r="33">
          <cell r="V33" t="str">
            <v>带动生产</v>
          </cell>
          <cell r="W33">
            <v>398</v>
          </cell>
          <cell r="X33" t="str">
            <v>否</v>
          </cell>
        </row>
        <row r="33">
          <cell r="Z33" t="str">
            <v>是</v>
          </cell>
          <cell r="AA33" t="str">
            <v>是</v>
          </cell>
          <cell r="AB33" t="str">
            <v>农村主干道提升改造5.5公里，入户道路硬化1.5公里。带动群众就业增收，本项目计划带动群众就业95人，预计发放劳务报酬122万元，组织务工群众开展技能培训85人。</v>
          </cell>
          <cell r="AC33" t="str">
            <v>发改委</v>
          </cell>
        </row>
        <row r="33">
          <cell r="AE33" t="str">
            <v>加马铁热克乡</v>
          </cell>
          <cell r="AF33" t="str">
            <v>发改委</v>
          </cell>
        </row>
        <row r="34">
          <cell r="B34" t="str">
            <v>AKT26-041-27</v>
          </cell>
        </row>
        <row r="34">
          <cell r="D34" t="str">
            <v>阿克陶县布伦口乡盖孜村2026年道路建设项目</v>
          </cell>
          <cell r="E34" t="str">
            <v>乡村建设行动</v>
          </cell>
          <cell r="F34" t="str">
            <v>农村基础设施（含产业配套基础设施）</v>
          </cell>
          <cell r="G34" t="str">
            <v>农村道路建设（通村路、通户路、小型桥梁等）</v>
          </cell>
          <cell r="H34" t="str">
            <v>布伦口乡盖孜村</v>
          </cell>
          <cell r="I34" t="str">
            <v>改建道路0.6公里，路面宽度6米，挡土墙护坡0.6公里，盖板涵1座；及相关附属配套设施。</v>
          </cell>
          <cell r="J34">
            <v>530</v>
          </cell>
          <cell r="K34">
            <v>530</v>
          </cell>
          <cell r="L34">
            <v>530</v>
          </cell>
        </row>
        <row r="34">
          <cell r="Q34">
            <v>530</v>
          </cell>
        </row>
        <row r="34">
          <cell r="V34" t="str">
            <v>带动生产</v>
          </cell>
          <cell r="W34">
            <v>915</v>
          </cell>
          <cell r="X34" t="str">
            <v>否</v>
          </cell>
        </row>
        <row r="34">
          <cell r="Z34" t="str">
            <v>是</v>
          </cell>
          <cell r="AA34" t="str">
            <v>否</v>
          </cell>
          <cell r="AB34" t="str">
            <v>数量指标：道路0.6公里挡土墙护坡0.6公里，排水沟0.6公里，盖板涵1座。
质量指标：验收合格率100%。
时效指标：项目完成率100%。成本指标：总费用530万元。
社会效益指标：改善村庄交通条件，提高交通便利性。</v>
          </cell>
          <cell r="AC34" t="str">
            <v>交通局</v>
          </cell>
        </row>
        <row r="34">
          <cell r="AE34" t="str">
            <v>布伦口乡</v>
          </cell>
          <cell r="AF34" t="str">
            <v>交通运输局</v>
          </cell>
        </row>
        <row r="35">
          <cell r="B35" t="str">
            <v>AKT26-052-3</v>
          </cell>
        </row>
        <row r="35">
          <cell r="D35" t="str">
            <v>阿克陶县巴仁乡阔洪其村乡村人居环境整治中央财政以工代赈项目</v>
          </cell>
          <cell r="E35" t="str">
            <v>乡村建设行动</v>
          </cell>
          <cell r="F35" t="str">
            <v>人居环境整治</v>
          </cell>
          <cell r="G35" t="str">
            <v>村容村貌提升</v>
          </cell>
          <cell r="H35" t="str">
            <v>巴仁乡阔洪其村</v>
          </cell>
          <cell r="I35" t="str">
            <v>农村道路扩宽5.5公里，原路面3-5米，两边各扩宽0.5米；路沿石10.5公里；场地硬化10000平方米。及附属配套设施建设。</v>
          </cell>
          <cell r="J35">
            <v>390</v>
          </cell>
          <cell r="K35">
            <v>300</v>
          </cell>
          <cell r="L35">
            <v>300</v>
          </cell>
        </row>
        <row r="35">
          <cell r="O35">
            <v>300</v>
          </cell>
        </row>
        <row r="35">
          <cell r="V35" t="str">
            <v>其他</v>
          </cell>
          <cell r="W35">
            <v>220</v>
          </cell>
          <cell r="X35" t="str">
            <v>否</v>
          </cell>
        </row>
        <row r="35">
          <cell r="Z35" t="str">
            <v>是</v>
          </cell>
          <cell r="AA35" t="str">
            <v>是</v>
          </cell>
          <cell r="AB35" t="str">
            <v>农村道路提升改造5.5公里；场地硬化10000平方米。带动群众就业增收，本项目计划带动群众就业95人，预计发放劳务报酬122万元，组织务工群众开展技能培训85人。</v>
          </cell>
          <cell r="AC35" t="str">
            <v>发改委</v>
          </cell>
        </row>
        <row r="35">
          <cell r="AE35" t="str">
            <v>巴仁乡</v>
          </cell>
          <cell r="AF35" t="str">
            <v>发改委</v>
          </cell>
        </row>
        <row r="36">
          <cell r="B36" t="str">
            <v>AKT26-067-2</v>
          </cell>
        </row>
        <row r="36">
          <cell r="D36" t="str">
            <v>阿克陶县2026年克孜勒陶镇饮水安全工程提升改造项目</v>
          </cell>
          <cell r="E36" t="str">
            <v>乡村建设行动</v>
          </cell>
          <cell r="F36" t="str">
            <v>农村基础设施（含产业配套基础设施）</v>
          </cell>
          <cell r="G36" t="str">
            <v>农村供水保障设施建设</v>
          </cell>
          <cell r="H36" t="str">
            <v>克孜勒陶镇乌尔都隆窝孜村、托云都克村、喀尔乌勒村、阿克达拉村</v>
          </cell>
          <cell r="I36" t="str">
            <v>1）水厂1座，新增净化设施设备1套，安装消毒设备1套，安装水质在线检测设备1套，自动化监控系统1处，安装出水厂计量装置；2）阿克达拉村新建渗水管集水区+截渗墙1处、检查排水及进排气阀井1座、50立方米集水池1座、输水管道3.4公里（100级PE管DN160毫米、1.0Mpa），水源地保护1处、里程碑4座、里程桩33座级配套防洪设施。管线布置在阿克达拉村村通村柏油路内测，管道埋深度2.5米</v>
          </cell>
          <cell r="J36">
            <v>682.6</v>
          </cell>
          <cell r="K36">
            <v>300</v>
          </cell>
          <cell r="L36">
            <v>300</v>
          </cell>
          <cell r="M36">
            <v>300</v>
          </cell>
        </row>
        <row r="36">
          <cell r="V36" t="str">
            <v>其他</v>
          </cell>
          <cell r="W36">
            <v>2910</v>
          </cell>
          <cell r="X36" t="str">
            <v>否</v>
          </cell>
        </row>
        <row r="36">
          <cell r="Z36" t="str">
            <v>是</v>
          </cell>
          <cell r="AA36" t="str">
            <v>否</v>
          </cell>
          <cell r="AB36" t="str">
            <v>解决农村饮水水质安全问题，改善生活条件，保障饮水安全，增加收入。</v>
          </cell>
          <cell r="AC36" t="str">
            <v>水利局</v>
          </cell>
        </row>
        <row r="36">
          <cell r="AE36" t="str">
            <v>中小型公益性水利工程建设项目中心</v>
          </cell>
          <cell r="AF36" t="str">
            <v>水利局</v>
          </cell>
        </row>
        <row r="37">
          <cell r="B37" t="str">
            <v>AKT26-067-4</v>
          </cell>
        </row>
        <row r="37">
          <cell r="D37" t="str">
            <v>阿克陶县2026年木吉乡木吉村、琼让村、昆提别斯村、布拉克村供水提升改造工程</v>
          </cell>
          <cell r="E37" t="str">
            <v>乡村建设行动</v>
          </cell>
          <cell r="F37" t="str">
            <v>农村基础设施（含产业配套基础设施）</v>
          </cell>
          <cell r="G37" t="str">
            <v>农村供水保障设施建设</v>
          </cell>
          <cell r="H37" t="str">
            <v>木吉乡乡木吉村、琼让村、昆提别斯村、布拉克村</v>
          </cell>
          <cell r="I37" t="str">
            <v>木吉乡乡木吉村、琼让村：水源1座，水厂1座，新建300M3清水池1座，新增净化设施设备1套，安装水质在线检测设备1套，自动化监控系统1处，供水管道20公里，安装出水厂计量装置；昆提别斯村：水源1座，水厂1座，新建150M3清水池1座，新增净化设施设备1套，安装水质在线检测设备1套，自动化监控系统1处，供水管道4.8公里，安装出水厂计量装置；布拉克村一组、二组自来水管道1.4公里进行维修、维护。</v>
          </cell>
          <cell r="J37">
            <v>1250</v>
          </cell>
          <cell r="K37">
            <v>600</v>
          </cell>
          <cell r="L37">
            <v>600</v>
          </cell>
          <cell r="M37">
            <v>600</v>
          </cell>
        </row>
        <row r="37">
          <cell r="V37" t="str">
            <v>其他</v>
          </cell>
          <cell r="W37">
            <v>3740</v>
          </cell>
          <cell r="X37" t="str">
            <v>否</v>
          </cell>
        </row>
        <row r="37">
          <cell r="Z37" t="str">
            <v>是</v>
          </cell>
          <cell r="AA37" t="str">
            <v>否</v>
          </cell>
          <cell r="AB37" t="str">
            <v>解决农村饮水水质安全问题，改善生活条件，保障饮水安全，增加收入。</v>
          </cell>
          <cell r="AC37" t="str">
            <v>水利局</v>
          </cell>
        </row>
        <row r="37">
          <cell r="AE37" t="str">
            <v>中小型公益性水利工程建设项目中心</v>
          </cell>
          <cell r="AF37" t="str">
            <v>水利局</v>
          </cell>
        </row>
        <row r="38">
          <cell r="B38" t="str">
            <v>AKT25-67-5</v>
          </cell>
        </row>
        <row r="38">
          <cell r="D38" t="str">
            <v>阿克陶县2026年布伦口乡饮水安全工程提升改造项目</v>
          </cell>
          <cell r="E38" t="str">
            <v>乡村建设行动</v>
          </cell>
          <cell r="F38" t="str">
            <v>农村基础设施（含产业配套基础设施）</v>
          </cell>
          <cell r="G38" t="str">
            <v>农村供水保障设施建设</v>
          </cell>
          <cell r="H38" t="str">
            <v>布伦口乡喀依村、恰克尔艾格勒村</v>
          </cell>
          <cell r="I38" t="str">
            <v>托喀依村供水管道10公里，减压池5座、管道附属设施；恰克尔艾格勒村水厂1座，水源改造1处，新建500M3清水池1座，输水管道1公里，新增净化设施设备1套，安装消毒设备1套，安装水质在线检测设备1套，自动化监控系统1处，安装出水厂计量装置，机电设备及变频器2台</v>
          </cell>
          <cell r="J38">
            <v>1200</v>
          </cell>
          <cell r="K38">
            <v>600</v>
          </cell>
          <cell r="L38">
            <v>600</v>
          </cell>
          <cell r="M38">
            <v>600</v>
          </cell>
        </row>
        <row r="38">
          <cell r="V38" t="str">
            <v>其他</v>
          </cell>
          <cell r="W38">
            <v>211</v>
          </cell>
          <cell r="X38" t="str">
            <v>否</v>
          </cell>
        </row>
        <row r="38">
          <cell r="Z38" t="str">
            <v>是</v>
          </cell>
          <cell r="AA38" t="str">
            <v>否</v>
          </cell>
          <cell r="AB38" t="str">
            <v>解决农村饮水水质安全问题，改善生活条件，保障饮水安全，增加收入。</v>
          </cell>
          <cell r="AC38" t="str">
            <v>水利局</v>
          </cell>
        </row>
        <row r="38">
          <cell r="AE38" t="str">
            <v>中小型公益性水利工程建设项目中心</v>
          </cell>
          <cell r="AF38" t="str">
            <v>水利局</v>
          </cell>
        </row>
        <row r="39">
          <cell r="B39" t="str">
            <v>AKT25-67-6</v>
          </cell>
        </row>
        <row r="39">
          <cell r="D39" t="str">
            <v>阿克陶县2026年塔尔乡牧区供水提升改造工程</v>
          </cell>
          <cell r="E39" t="str">
            <v>乡村建设行动</v>
          </cell>
          <cell r="F39" t="str">
            <v>农村基础设施（含产业配套基础设施）</v>
          </cell>
          <cell r="G39" t="str">
            <v>农村供水保障设施建设</v>
          </cell>
          <cell r="H39" t="str">
            <v>塔尔塔尔乡库祖村、塔尔乡巴格村</v>
          </cell>
          <cell r="I39" t="str">
            <v>水源1座（两河口电站取水），水厂1座，新建500M3清水池1座，新增净化设施设备1套，安装消毒设备1套，安装水质在线检测设备1套，自动化监控系统1处，供水管道15公里，安装出水厂计量装置</v>
          </cell>
          <cell r="J39">
            <v>1325</v>
          </cell>
          <cell r="K39">
            <v>600</v>
          </cell>
          <cell r="L39">
            <v>600</v>
          </cell>
          <cell r="M39">
            <v>600</v>
          </cell>
        </row>
        <row r="39">
          <cell r="V39" t="str">
            <v>其他</v>
          </cell>
          <cell r="W39">
            <v>817</v>
          </cell>
          <cell r="X39" t="str">
            <v>否</v>
          </cell>
        </row>
        <row r="39">
          <cell r="Z39" t="str">
            <v>是</v>
          </cell>
          <cell r="AA39" t="str">
            <v>否</v>
          </cell>
          <cell r="AB39" t="str">
            <v>解决农村饮水水质安全问题，改善生活条件，保障饮水安全，增加收入。</v>
          </cell>
          <cell r="AC39" t="str">
            <v>水利局</v>
          </cell>
        </row>
        <row r="39">
          <cell r="AE39" t="str">
            <v>中小型公益性水利工程建设项目中心</v>
          </cell>
          <cell r="AF39" t="str">
            <v>水利局</v>
          </cell>
        </row>
        <row r="40">
          <cell r="B40" t="str">
            <v>AKT26-067-6</v>
          </cell>
        </row>
        <row r="40">
          <cell r="D40" t="str">
            <v>阿克陶县恰尔隆镇昆仑佳苑易地扶贫搬迁安置点2026年基础设施提升改造项目</v>
          </cell>
          <cell r="E40" t="str">
            <v>易地扶贫搬迁后扶</v>
          </cell>
          <cell r="F40" t="str">
            <v>易地扶贫搬迁后扶</v>
          </cell>
          <cell r="G40" t="str">
            <v>“一站式”社区综合服务设施建设</v>
          </cell>
          <cell r="H40" t="str">
            <v>恰尔隆镇昆仑佳苑社区</v>
          </cell>
          <cell r="I40" t="str">
            <v>新增2组空气能电锅炉、1个变压器等附属设施，对暖气管网节点更换880个匝阀，增设增压泵5个，提升改造1000米；供电线路检修250米，铺设电缆300米；供水管网增设一座增压池；对66栋居民楼29449平方米进行改造，及附属配套设施建设；</v>
          </cell>
          <cell r="J40">
            <v>1500</v>
          </cell>
          <cell r="K40">
            <v>638.98</v>
          </cell>
          <cell r="L40">
            <v>638.98</v>
          </cell>
          <cell r="M40">
            <v>638.98</v>
          </cell>
        </row>
        <row r="40">
          <cell r="V40" t="str">
            <v>其他</v>
          </cell>
          <cell r="W40">
            <v>7378</v>
          </cell>
          <cell r="X40" t="str">
            <v>否</v>
          </cell>
        </row>
        <row r="40">
          <cell r="Z40" t="str">
            <v>是</v>
          </cell>
          <cell r="AA40" t="str">
            <v>否</v>
          </cell>
          <cell r="AB40" t="str">
            <v>通过项目实施，对搬迁点水、电、暖等设施进行系统性改造，彻底消除解决因管道、线路老化等方面衍生的多方面问题，降低供暖与制冷能耗，改善顶层住户室内热舒适度保障辖区内能源和水资源稳定供应。</v>
          </cell>
          <cell r="AC40" t="str">
            <v>农业农村局</v>
          </cell>
        </row>
        <row r="40">
          <cell r="AE40" t="str">
            <v>恰尔隆镇</v>
          </cell>
          <cell r="AF40" t="str">
            <v>发改委</v>
          </cell>
        </row>
        <row r="41">
          <cell r="B41" t="str">
            <v>AKT26-067-9</v>
          </cell>
        </row>
        <row r="41">
          <cell r="D41" t="str">
            <v>阿克陶县克孜勒陶镇丝路佳苑2026年基础设施提升改造项目</v>
          </cell>
          <cell r="E41" t="str">
            <v>易地扶贫搬迁后扶</v>
          </cell>
          <cell r="F41" t="str">
            <v>易地扶贫搬迁后扶</v>
          </cell>
          <cell r="G41" t="str">
            <v>“一站式”社区综合服务设施建设</v>
          </cell>
          <cell r="H41" t="str">
            <v>克孜勒陶镇丝路佳苑</v>
          </cell>
          <cell r="I41" t="str">
            <v>在丝路佳苑C区新建综合管廊3.3公里，配套热力主管网7.6公里，热力入户管网4.9公里，供水主管网3.3公里，供水入户管网2.4公里，0.4kv低压线路5.7公里及其他配套附属工程；新建污水管网3公里，入户管网0.8公里及其他配套附属工程。</v>
          </cell>
          <cell r="J41">
            <v>2200</v>
          </cell>
          <cell r="K41">
            <v>1100</v>
          </cell>
          <cell r="L41">
            <v>1100</v>
          </cell>
          <cell r="M41">
            <v>1100</v>
          </cell>
        </row>
        <row r="41">
          <cell r="V41" t="str">
            <v>其他</v>
          </cell>
          <cell r="W41">
            <v>4800</v>
          </cell>
          <cell r="X41" t="str">
            <v>否</v>
          </cell>
        </row>
        <row r="41">
          <cell r="Z41" t="str">
            <v>是</v>
          </cell>
          <cell r="AA41" t="str">
            <v>否</v>
          </cell>
          <cell r="AB41" t="str">
            <v>通过集约化建设管廊，减少盐碱土壤对基础设施的损坏，统一规划与运维，降低管理成本。</v>
          </cell>
          <cell r="AC41" t="str">
            <v>克孜勒陶镇</v>
          </cell>
        </row>
        <row r="41">
          <cell r="AE41" t="str">
            <v>克孜勒陶镇</v>
          </cell>
          <cell r="AF41" t="str">
            <v>住建局</v>
          </cell>
        </row>
        <row r="42">
          <cell r="B42" t="str">
            <v>AKT26-066-1</v>
          </cell>
        </row>
        <row r="42">
          <cell r="D42" t="str">
            <v>阿克陶县2026年雨露计划</v>
          </cell>
          <cell r="E42" t="str">
            <v>巩固三保障成果</v>
          </cell>
          <cell r="F42" t="str">
            <v>教育</v>
          </cell>
          <cell r="G42" t="str">
            <v>享受“雨露计划”职业教育补助</v>
          </cell>
          <cell r="H42" t="str">
            <v>阿克陶县</v>
          </cell>
          <cell r="I42" t="str">
            <v>对已脱贫户（含监测户）家庭子女接受中等、高等职业教育(中等职业教育包括全日制普通中专、成人中专、职业高中，技工院校、高等职业教育包括全日制普通大专、高职院校、技师学院等）的在籍在读全日制学生进行补助，计划4500人，补助标准每生3000元。</v>
          </cell>
          <cell r="J42">
            <v>1350</v>
          </cell>
          <cell r="K42">
            <v>500</v>
          </cell>
          <cell r="L42">
            <v>500</v>
          </cell>
          <cell r="M42">
            <v>500</v>
          </cell>
        </row>
        <row r="42">
          <cell r="V42" t="str">
            <v>其他</v>
          </cell>
          <cell r="W42">
            <v>4500</v>
          </cell>
          <cell r="X42" t="str">
            <v>是</v>
          </cell>
        </row>
        <row r="42">
          <cell r="Z42" t="str">
            <v>否</v>
          </cell>
          <cell r="AA42" t="str">
            <v>否</v>
          </cell>
          <cell r="AB42" t="str">
            <v>减轻家庭经济困难学生经济负担，确保已脱贫户（含监测帮扶对象）家庭子女顺利完成学业，阻断贫困代际传递，巩固脱贫攻坚成果同乡村振兴有效衔接。</v>
          </cell>
          <cell r="AC42" t="str">
            <v>教育局</v>
          </cell>
        </row>
        <row r="42">
          <cell r="AE42" t="str">
            <v>阿克陶县教育局</v>
          </cell>
          <cell r="AF42" t="str">
            <v>教育局</v>
          </cell>
        </row>
        <row r="43">
          <cell r="B43" t="str">
            <v>AKT26-070-1</v>
          </cell>
        </row>
        <row r="43">
          <cell r="D43" t="str">
            <v>阿克陶县2026年低氟砖茶采购项目</v>
          </cell>
          <cell r="E43" t="str">
            <v>其他</v>
          </cell>
          <cell r="F43" t="str">
            <v>其他</v>
          </cell>
          <cell r="G43" t="str">
            <v>困难群众饮用低氟茶</v>
          </cell>
          <cell r="H43" t="str">
            <v>阿克陶县各乡镇</v>
          </cell>
          <cell r="I43" t="str">
            <v>对阿克陶县困难群众发放饮用低氟砖茶。</v>
          </cell>
          <cell r="J43">
            <v>18.5</v>
          </cell>
          <cell r="K43">
            <v>18.5</v>
          </cell>
          <cell r="L43">
            <v>18.5</v>
          </cell>
        </row>
        <row r="43">
          <cell r="Q43">
            <v>18.5</v>
          </cell>
        </row>
        <row r="43">
          <cell r="V43" t="str">
            <v>其他</v>
          </cell>
          <cell r="W43">
            <v>6046</v>
          </cell>
          <cell r="X43" t="str">
            <v>否</v>
          </cell>
        </row>
        <row r="43">
          <cell r="Z43" t="str">
            <v>否</v>
          </cell>
          <cell r="AA43" t="str">
            <v>否</v>
          </cell>
          <cell r="AB43" t="str">
            <v>为全县困难户共1850户群众购买低氟砖茶，砖茶中含有多种水溶性维生素及多种矿物质，特别是茶碱的含量较高，长期生活在牧区、高原、缺水、无蔬菜的农牧民饮用后，可有助于减少疾病的发生。</v>
          </cell>
          <cell r="AC43" t="str">
            <v>统战部</v>
          </cell>
        </row>
        <row r="43">
          <cell r="AE43" t="str">
            <v>阿克陶县委统战部</v>
          </cell>
          <cell r="AF43" t="str">
            <v>统战部</v>
          </cell>
        </row>
        <row r="45">
          <cell r="L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55"/>
  <sheetViews>
    <sheetView tabSelected="1" zoomScale="88" zoomScaleNormal="88" workbookViewId="0">
      <pane xSplit="2" ySplit="5" topLeftCell="M9" activePane="bottomRight" state="frozen"/>
      <selection/>
      <selection pane="topRight"/>
      <selection pane="bottomLeft"/>
      <selection pane="bottomRight" activeCell="B80" sqref="B80"/>
    </sheetView>
  </sheetViews>
  <sheetFormatPr defaultColWidth="9" defaultRowHeight="15.6"/>
  <cols>
    <col min="1" max="1" width="7.16666666666667" style="3" customWidth="1"/>
    <col min="2" max="2" width="20.8796296296296" style="3" customWidth="1"/>
    <col min="3" max="3" width="27.1296296296296" style="3" customWidth="1"/>
    <col min="4" max="4" width="19.1666666666667" style="3" customWidth="1"/>
    <col min="5" max="5" width="22.1481481481481" style="3" customWidth="1"/>
    <col min="6" max="6" width="22.0185185185185" style="3" customWidth="1"/>
    <col min="7" max="7" width="19.037037037037" style="4" customWidth="1"/>
    <col min="8" max="8" width="16.712962962963" style="3" customWidth="1"/>
    <col min="9" max="9" width="15.462962962963" style="3" customWidth="1"/>
    <col min="10" max="10" width="20.6296296296296" style="3" customWidth="1"/>
    <col min="11" max="11" width="43.2777777777778" style="3" customWidth="1"/>
    <col min="12" max="12" width="17.8148148148148" style="5" customWidth="1"/>
    <col min="13" max="13" width="19.6018518518519" style="6" customWidth="1"/>
    <col min="14" max="16" width="13.5925925925926" style="6" customWidth="1"/>
    <col min="17" max="17" width="18.6296296296296" style="6" customWidth="1"/>
    <col min="18" max="25" width="13.5925925925926" style="6" customWidth="1"/>
    <col min="26" max="26" width="3.25" style="7" customWidth="1"/>
    <col min="27" max="28" width="16.0925925925926" style="8" customWidth="1"/>
    <col min="29" max="29" width="17.037037037037" style="8" customWidth="1"/>
    <col min="30" max="30" width="16.0925925925926" style="8" customWidth="1"/>
    <col min="31" max="31" width="17.0925925925926" style="8" customWidth="1"/>
    <col min="32" max="32" width="13.3518518518519" style="9" customWidth="1"/>
    <col min="33" max="33" width="24.287037037037" style="10" customWidth="1"/>
    <col min="34" max="34" width="27.4074074074074" style="1" customWidth="1"/>
    <col min="35" max="16384" width="9" style="1"/>
  </cols>
  <sheetData>
    <row r="1" s="1" customFormat="1" ht="15" customHeight="1" spans="1:33">
      <c r="A1" s="11" t="s">
        <v>0</v>
      </c>
      <c r="B1" s="11"/>
      <c r="C1" s="11"/>
      <c r="D1" s="11"/>
      <c r="E1" s="11"/>
      <c r="F1" s="11"/>
      <c r="G1" s="12"/>
      <c r="H1" s="11"/>
      <c r="I1" s="11"/>
      <c r="J1" s="11"/>
      <c r="K1" s="11"/>
      <c r="L1" s="59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76"/>
      <c r="AA1" s="77"/>
      <c r="AB1" s="77"/>
      <c r="AC1" s="77"/>
      <c r="AD1" s="77"/>
      <c r="AE1" s="77"/>
      <c r="AF1" s="78"/>
      <c r="AG1" s="10"/>
    </row>
    <row r="2" s="1" customFormat="1" ht="36" customHeight="1" spans="1:33">
      <c r="A2" s="11" t="s">
        <v>1</v>
      </c>
      <c r="B2" s="11"/>
      <c r="C2" s="11"/>
      <c r="D2" s="11"/>
      <c r="E2" s="11"/>
      <c r="F2" s="11"/>
      <c r="G2" s="12"/>
      <c r="H2" s="11"/>
      <c r="I2" s="11"/>
      <c r="J2" s="11"/>
      <c r="K2" s="1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79"/>
      <c r="AA2" s="80"/>
      <c r="AB2" s="80"/>
      <c r="AC2" s="80"/>
      <c r="AD2" s="80"/>
      <c r="AE2" s="80"/>
      <c r="AF2" s="81"/>
      <c r="AG2" s="10"/>
    </row>
    <row r="3" s="1" customFormat="1" ht="24" customHeight="1" spans="1:34">
      <c r="A3" s="11" t="s">
        <v>2</v>
      </c>
      <c r="B3" s="11"/>
      <c r="C3" s="11"/>
      <c r="D3" s="11"/>
      <c r="E3" s="11"/>
      <c r="F3" s="11"/>
      <c r="G3" s="12"/>
      <c r="H3" s="11"/>
      <c r="I3" s="11"/>
      <c r="J3" s="11"/>
      <c r="K3" s="11" t="s">
        <v>3</v>
      </c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82"/>
      <c r="AA3" s="83" t="s">
        <v>4</v>
      </c>
      <c r="AB3" s="84"/>
      <c r="AC3" s="84"/>
      <c r="AD3" s="84"/>
      <c r="AE3" s="85"/>
      <c r="AF3" s="78"/>
      <c r="AG3" s="97"/>
      <c r="AH3" s="2"/>
    </row>
    <row r="4" s="1" customFormat="1" ht="57" customHeight="1" spans="1:34">
      <c r="A4" s="11" t="s">
        <v>5</v>
      </c>
      <c r="B4" s="13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63" t="s">
        <v>16</v>
      </c>
      <c r="M4" s="63" t="s">
        <v>17</v>
      </c>
      <c r="N4" s="11"/>
      <c r="O4" s="11"/>
      <c r="P4" s="11"/>
      <c r="Q4" s="71" t="s">
        <v>18</v>
      </c>
      <c r="R4" s="72" t="s">
        <v>19</v>
      </c>
      <c r="S4" s="72" t="s">
        <v>19</v>
      </c>
      <c r="T4" s="73"/>
      <c r="U4" s="73"/>
      <c r="V4" s="73"/>
      <c r="W4" s="11"/>
      <c r="X4" s="11"/>
      <c r="Y4" s="11"/>
      <c r="Z4" s="86"/>
      <c r="AA4" s="87" t="s">
        <v>20</v>
      </c>
      <c r="AB4" s="87"/>
      <c r="AC4" s="87"/>
      <c r="AD4" s="87"/>
      <c r="AE4" s="71" t="s">
        <v>21</v>
      </c>
      <c r="AF4" s="88" t="s">
        <v>22</v>
      </c>
      <c r="AG4" s="98" t="s">
        <v>23</v>
      </c>
      <c r="AH4" s="99" t="s">
        <v>24</v>
      </c>
    </row>
    <row r="5" s="1" customFormat="1" ht="59" customHeight="1" spans="1:3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63" t="s">
        <v>25</v>
      </c>
      <c r="M5" s="63" t="s">
        <v>26</v>
      </c>
      <c r="N5" s="64" t="s">
        <v>27</v>
      </c>
      <c r="O5" s="64" t="s">
        <v>28</v>
      </c>
      <c r="P5" s="64" t="s">
        <v>29</v>
      </c>
      <c r="Q5" s="64" t="s">
        <v>30</v>
      </c>
      <c r="R5" s="74" t="s">
        <v>31</v>
      </c>
      <c r="S5" s="74" t="s">
        <v>32</v>
      </c>
      <c r="T5" s="64"/>
      <c r="U5" s="64"/>
      <c r="V5" s="64"/>
      <c r="W5" s="64"/>
      <c r="X5" s="64"/>
      <c r="Y5" s="64"/>
      <c r="Z5" s="89"/>
      <c r="AA5" s="63" t="s">
        <v>26</v>
      </c>
      <c r="AB5" s="64" t="s">
        <v>27</v>
      </c>
      <c r="AC5" s="64" t="s">
        <v>28</v>
      </c>
      <c r="AD5" s="64" t="s">
        <v>29</v>
      </c>
      <c r="AE5" s="64" t="s">
        <v>30</v>
      </c>
      <c r="AF5" s="78"/>
      <c r="AG5" s="97"/>
      <c r="AH5" s="100"/>
    </row>
    <row r="6" ht="70" customHeight="1" spans="1:34">
      <c r="A6" s="11">
        <v>1</v>
      </c>
      <c r="B6" s="14" t="s">
        <v>33</v>
      </c>
      <c r="C6" s="15" t="s">
        <v>34</v>
      </c>
      <c r="D6" s="16" t="s">
        <v>35</v>
      </c>
      <c r="E6" s="16" t="s">
        <v>36</v>
      </c>
      <c r="F6" s="16" t="s">
        <v>37</v>
      </c>
      <c r="G6" s="17" t="s">
        <v>38</v>
      </c>
      <c r="H6" s="15" t="s">
        <v>39</v>
      </c>
      <c r="I6" s="15" t="s">
        <v>40</v>
      </c>
      <c r="J6" s="11" t="s">
        <v>41</v>
      </c>
      <c r="K6" s="11" t="s">
        <v>42</v>
      </c>
      <c r="L6" s="65">
        <v>5050</v>
      </c>
      <c r="M6" s="65">
        <v>5050</v>
      </c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90"/>
      <c r="AA6" s="65"/>
      <c r="AB6" s="65"/>
      <c r="AC6" s="65"/>
      <c r="AD6" s="65"/>
      <c r="AE6" s="77"/>
      <c r="AF6" s="91"/>
      <c r="AG6" s="1"/>
      <c r="AH6" s="2"/>
    </row>
    <row r="7" ht="70" customHeight="1" spans="1:34">
      <c r="A7" s="11"/>
      <c r="B7" s="14"/>
      <c r="C7" s="15"/>
      <c r="D7" s="16"/>
      <c r="E7" s="16"/>
      <c r="F7" s="16"/>
      <c r="G7" s="17"/>
      <c r="H7" s="15"/>
      <c r="I7" s="15"/>
      <c r="J7" s="11"/>
      <c r="K7" s="11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90"/>
      <c r="AA7" s="65"/>
      <c r="AB7" s="65"/>
      <c r="AC7" s="65"/>
      <c r="AD7" s="65"/>
      <c r="AE7" s="77"/>
      <c r="AF7" s="78"/>
      <c r="AG7" s="1"/>
      <c r="AH7" s="2"/>
    </row>
    <row r="8" ht="70" customHeight="1" spans="1:34">
      <c r="A8" s="11">
        <v>2</v>
      </c>
      <c r="B8" s="18" t="s">
        <v>43</v>
      </c>
      <c r="C8" s="16" t="s">
        <v>44</v>
      </c>
      <c r="D8" s="16" t="s">
        <v>45</v>
      </c>
      <c r="E8" s="16" t="s">
        <v>46</v>
      </c>
      <c r="F8" s="16" t="s">
        <v>47</v>
      </c>
      <c r="G8" s="19" t="s">
        <v>38</v>
      </c>
      <c r="H8" s="16" t="s">
        <v>48</v>
      </c>
      <c r="I8" s="15" t="s">
        <v>48</v>
      </c>
      <c r="J8" s="11" t="s">
        <v>41</v>
      </c>
      <c r="K8" s="11" t="s">
        <v>42</v>
      </c>
      <c r="L8" s="60">
        <f>M8+N8+O8+P8+Q8</f>
        <v>200</v>
      </c>
      <c r="M8" s="65">
        <v>200</v>
      </c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90"/>
      <c r="AA8" s="65"/>
      <c r="AB8" s="65"/>
      <c r="AC8" s="65"/>
      <c r="AD8" s="65"/>
      <c r="AE8" s="78"/>
      <c r="AF8" s="78"/>
      <c r="AG8" s="1"/>
      <c r="AH8" s="2"/>
    </row>
    <row r="9" s="1" customFormat="1" ht="70" customHeight="1" spans="1:34">
      <c r="A9" s="11">
        <v>3</v>
      </c>
      <c r="B9" s="18" t="s">
        <v>49</v>
      </c>
      <c r="C9" s="16" t="s">
        <v>50</v>
      </c>
      <c r="D9" s="16" t="s">
        <v>35</v>
      </c>
      <c r="E9" s="3" t="s">
        <v>51</v>
      </c>
      <c r="F9" s="16" t="s">
        <v>52</v>
      </c>
      <c r="G9" s="19" t="s">
        <v>38</v>
      </c>
      <c r="H9" s="16" t="s">
        <v>48</v>
      </c>
      <c r="I9" s="16" t="s">
        <v>48</v>
      </c>
      <c r="J9" s="11" t="s">
        <v>41</v>
      </c>
      <c r="K9" s="11" t="s">
        <v>42</v>
      </c>
      <c r="L9" s="60">
        <v>1000</v>
      </c>
      <c r="M9" s="65">
        <v>1000</v>
      </c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78"/>
      <c r="AF9" s="78"/>
      <c r="AH9" s="2"/>
    </row>
    <row r="10" ht="70" customHeight="1" spans="1:34">
      <c r="A10" s="20">
        <v>4</v>
      </c>
      <c r="B10" s="21" t="s">
        <v>53</v>
      </c>
      <c r="C10" s="22" t="s">
        <v>54</v>
      </c>
      <c r="D10" s="22" t="s">
        <v>45</v>
      </c>
      <c r="E10" s="22" t="s">
        <v>55</v>
      </c>
      <c r="F10" s="22" t="s">
        <v>56</v>
      </c>
      <c r="G10" s="23" t="s">
        <v>38</v>
      </c>
      <c r="H10" s="24" t="s">
        <v>40</v>
      </c>
      <c r="I10" s="24" t="s">
        <v>40</v>
      </c>
      <c r="J10" s="11" t="s">
        <v>41</v>
      </c>
      <c r="K10" s="11" t="s">
        <v>42</v>
      </c>
      <c r="L10" s="66">
        <f>M10+Q11</f>
        <v>585.15565</v>
      </c>
      <c r="M10" s="65">
        <v>441.24375</v>
      </c>
      <c r="N10" s="65"/>
      <c r="O10" s="65"/>
      <c r="P10" s="65"/>
      <c r="R10" s="65"/>
      <c r="S10" s="65"/>
      <c r="T10" s="65"/>
      <c r="U10" s="65"/>
      <c r="V10" s="65"/>
      <c r="W10" s="65"/>
      <c r="X10" s="65"/>
      <c r="Y10" s="65"/>
      <c r="Z10" s="90"/>
      <c r="AA10" s="65"/>
      <c r="AB10" s="65"/>
      <c r="AC10" s="65"/>
      <c r="AD10" s="65"/>
      <c r="AE10" s="78"/>
      <c r="AF10" s="78"/>
      <c r="AG10" s="1"/>
      <c r="AH10" s="2"/>
    </row>
    <row r="11" ht="70" customHeight="1" spans="1:34">
      <c r="A11" s="25"/>
      <c r="B11" s="26"/>
      <c r="C11" s="27"/>
      <c r="D11" s="27"/>
      <c r="E11" s="27"/>
      <c r="F11" s="27"/>
      <c r="G11" s="28"/>
      <c r="H11" s="29"/>
      <c r="I11" s="29"/>
      <c r="J11" s="11" t="s">
        <v>57</v>
      </c>
      <c r="K11" s="11" t="s">
        <v>58</v>
      </c>
      <c r="L11" s="67"/>
      <c r="M11" s="65"/>
      <c r="N11" s="65"/>
      <c r="O11" s="65"/>
      <c r="P11" s="65"/>
      <c r="Q11" s="65">
        <v>143.9119</v>
      </c>
      <c r="R11" s="65"/>
      <c r="S11" s="65"/>
      <c r="T11" s="65"/>
      <c r="U11" s="65"/>
      <c r="V11" s="65"/>
      <c r="W11" s="65"/>
      <c r="X11" s="65"/>
      <c r="Y11" s="65"/>
      <c r="Z11" s="90"/>
      <c r="AA11" s="65"/>
      <c r="AB11" s="65"/>
      <c r="AC11" s="65"/>
      <c r="AD11" s="65"/>
      <c r="AE11" s="78"/>
      <c r="AF11" s="78"/>
      <c r="AG11" s="1"/>
      <c r="AH11" s="2"/>
    </row>
    <row r="12" ht="70" customHeight="1" spans="1:34">
      <c r="A12" s="11">
        <v>5</v>
      </c>
      <c r="B12" s="14" t="s">
        <v>59</v>
      </c>
      <c r="C12" s="30" t="s">
        <v>60</v>
      </c>
      <c r="D12" s="16" t="s">
        <v>35</v>
      </c>
      <c r="E12" s="16" t="s">
        <v>36</v>
      </c>
      <c r="F12" s="16" t="s">
        <v>61</v>
      </c>
      <c r="G12" s="19" t="s">
        <v>62</v>
      </c>
      <c r="H12" s="16" t="s">
        <v>63</v>
      </c>
      <c r="I12" s="16" t="s">
        <v>40</v>
      </c>
      <c r="J12" s="11" t="s">
        <v>41</v>
      </c>
      <c r="K12" s="11" t="s">
        <v>42</v>
      </c>
      <c r="L12" s="60">
        <f>M12+N12+O12+P12+Q12</f>
        <v>1100</v>
      </c>
      <c r="M12" s="65">
        <v>1100</v>
      </c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90"/>
      <c r="AA12" s="75"/>
      <c r="AB12" s="65"/>
      <c r="AC12" s="65"/>
      <c r="AD12" s="65"/>
      <c r="AE12" s="92"/>
      <c r="AF12" s="78"/>
      <c r="AG12" s="1"/>
      <c r="AH12" s="2"/>
    </row>
    <row r="13" ht="70" customHeight="1" spans="1:34">
      <c r="A13" s="11"/>
      <c r="B13" s="14"/>
      <c r="C13" s="31"/>
      <c r="D13" s="16"/>
      <c r="E13" s="16"/>
      <c r="F13" s="16"/>
      <c r="G13" s="19"/>
      <c r="H13" s="16"/>
      <c r="I13" s="16"/>
      <c r="J13" s="11"/>
      <c r="K13" s="11"/>
      <c r="L13" s="60"/>
      <c r="M13" s="65"/>
      <c r="N13" s="65"/>
      <c r="O13" s="65"/>
      <c r="P13" s="65"/>
      <c r="Q13" s="75"/>
      <c r="R13" s="65"/>
      <c r="S13" s="65"/>
      <c r="T13" s="65"/>
      <c r="U13" s="65"/>
      <c r="V13" s="65"/>
      <c r="W13" s="65"/>
      <c r="X13" s="65"/>
      <c r="Y13" s="65"/>
      <c r="Z13" s="90"/>
      <c r="AA13" s="65"/>
      <c r="AB13" s="75"/>
      <c r="AC13" s="65"/>
      <c r="AD13" s="65"/>
      <c r="AE13" s="77"/>
      <c r="AF13" s="78"/>
      <c r="AG13" s="1"/>
      <c r="AH13" s="2"/>
    </row>
    <row r="14" ht="70" customHeight="1" spans="1:34">
      <c r="A14" s="11">
        <v>6</v>
      </c>
      <c r="B14" s="14" t="s">
        <v>64</v>
      </c>
      <c r="C14" s="15" t="s">
        <v>65</v>
      </c>
      <c r="D14" s="16" t="s">
        <v>35</v>
      </c>
      <c r="E14" s="16" t="s">
        <v>36</v>
      </c>
      <c r="F14" s="16" t="s">
        <v>61</v>
      </c>
      <c r="G14" s="19" t="s">
        <v>66</v>
      </c>
      <c r="H14" s="15" t="s">
        <v>63</v>
      </c>
      <c r="I14" s="15" t="s">
        <v>40</v>
      </c>
      <c r="J14" s="11" t="s">
        <v>41</v>
      </c>
      <c r="K14" s="11" t="s">
        <v>42</v>
      </c>
      <c r="L14" s="60">
        <f>M14+N14+O14+P14+Q14</f>
        <v>250</v>
      </c>
      <c r="M14" s="65">
        <v>250</v>
      </c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90"/>
      <c r="AA14" s="65"/>
      <c r="AB14" s="65"/>
      <c r="AC14" s="65"/>
      <c r="AD14" s="65"/>
      <c r="AE14" s="93"/>
      <c r="AF14" s="78"/>
      <c r="AG14" s="101"/>
      <c r="AH14" s="2"/>
    </row>
    <row r="15" ht="70" customHeight="1" spans="1:34">
      <c r="A15" s="11">
        <v>7</v>
      </c>
      <c r="B15" s="14" t="s">
        <v>67</v>
      </c>
      <c r="C15" s="32" t="s">
        <v>68</v>
      </c>
      <c r="D15" s="16" t="s">
        <v>35</v>
      </c>
      <c r="E15" s="16" t="s">
        <v>36</v>
      </c>
      <c r="F15" s="16" t="s">
        <v>61</v>
      </c>
      <c r="G15" s="19" t="s">
        <v>69</v>
      </c>
      <c r="H15" s="15" t="s">
        <v>70</v>
      </c>
      <c r="I15" s="15" t="s">
        <v>40</v>
      </c>
      <c r="J15" s="11" t="s">
        <v>41</v>
      </c>
      <c r="K15" s="11" t="s">
        <v>42</v>
      </c>
      <c r="L15" s="60">
        <f>M15+N15+O15+P15+Q15</f>
        <v>900</v>
      </c>
      <c r="M15" s="65">
        <v>900</v>
      </c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90"/>
      <c r="AA15" s="94"/>
      <c r="AB15" s="65"/>
      <c r="AC15" s="65"/>
      <c r="AD15" s="65"/>
      <c r="AE15" s="77"/>
      <c r="AF15" s="78"/>
      <c r="AG15" s="1"/>
      <c r="AH15" s="2"/>
    </row>
    <row r="16" ht="70" customHeight="1" spans="1:34">
      <c r="A16" s="11">
        <v>8</v>
      </c>
      <c r="B16" s="14" t="s">
        <v>71</v>
      </c>
      <c r="C16" s="32" t="s">
        <v>72</v>
      </c>
      <c r="D16" s="16" t="s">
        <v>35</v>
      </c>
      <c r="E16" s="16" t="s">
        <v>36</v>
      </c>
      <c r="F16" s="16" t="s">
        <v>61</v>
      </c>
      <c r="G16" s="19" t="s">
        <v>73</v>
      </c>
      <c r="H16" s="16" t="s">
        <v>74</v>
      </c>
      <c r="I16" s="16" t="s">
        <v>40</v>
      </c>
      <c r="J16" s="11" t="s">
        <v>41</v>
      </c>
      <c r="K16" s="11" t="s">
        <v>42</v>
      </c>
      <c r="L16" s="60">
        <f>M16+O17</f>
        <v>3667.5</v>
      </c>
      <c r="M16" s="65">
        <v>2750</v>
      </c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90"/>
      <c r="AA16" s="65"/>
      <c r="AB16" s="65"/>
      <c r="AC16" s="65"/>
      <c r="AD16" s="65"/>
      <c r="AE16" s="93"/>
      <c r="AF16" s="78"/>
      <c r="AG16" s="1"/>
      <c r="AH16" s="2"/>
    </row>
    <row r="17" ht="70" customHeight="1" spans="1:34">
      <c r="A17" s="11"/>
      <c r="B17" s="14"/>
      <c r="C17" s="32"/>
      <c r="D17" s="16"/>
      <c r="E17" s="16"/>
      <c r="F17" s="16"/>
      <c r="G17" s="19"/>
      <c r="H17" s="16"/>
      <c r="I17" s="16"/>
      <c r="J17" s="11" t="s">
        <v>41</v>
      </c>
      <c r="K17" s="11" t="s">
        <v>75</v>
      </c>
      <c r="L17" s="60"/>
      <c r="M17" s="65"/>
      <c r="N17" s="65"/>
      <c r="O17" s="65">
        <v>917.5</v>
      </c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90"/>
      <c r="AA17" s="65"/>
      <c r="AB17" s="65"/>
      <c r="AC17" s="65"/>
      <c r="AD17" s="65"/>
      <c r="AE17" s="93"/>
      <c r="AF17" s="78"/>
      <c r="AG17" s="1"/>
      <c r="AH17" s="2"/>
    </row>
    <row r="18" ht="70" customHeight="1" spans="1:34">
      <c r="A18" s="11">
        <v>9</v>
      </c>
      <c r="B18" s="14" t="s">
        <v>76</v>
      </c>
      <c r="C18" s="33" t="s">
        <v>77</v>
      </c>
      <c r="D18" s="16" t="s">
        <v>35</v>
      </c>
      <c r="E18" s="16" t="s">
        <v>36</v>
      </c>
      <c r="F18" s="16" t="s">
        <v>61</v>
      </c>
      <c r="G18" s="19" t="s">
        <v>78</v>
      </c>
      <c r="H18" s="16" t="s">
        <v>79</v>
      </c>
      <c r="I18" s="16" t="s">
        <v>40</v>
      </c>
      <c r="J18" s="11" t="s">
        <v>41</v>
      </c>
      <c r="K18" s="11" t="s">
        <v>80</v>
      </c>
      <c r="L18" s="65">
        <f>M18+N18+O18+P18+Q18</f>
        <v>77</v>
      </c>
      <c r="M18" s="65"/>
      <c r="N18" s="65"/>
      <c r="O18" s="65"/>
      <c r="P18" s="65">
        <v>77</v>
      </c>
      <c r="Q18" s="65"/>
      <c r="R18" s="65"/>
      <c r="S18" s="65"/>
      <c r="T18" s="65"/>
      <c r="U18" s="65"/>
      <c r="V18" s="65"/>
      <c r="W18" s="65"/>
      <c r="X18" s="65"/>
      <c r="Y18" s="65"/>
      <c r="Z18" s="90"/>
      <c r="AA18" s="65"/>
      <c r="AB18" s="65"/>
      <c r="AC18" s="65"/>
      <c r="AD18" s="65"/>
      <c r="AE18" s="93"/>
      <c r="AF18" s="78"/>
      <c r="AG18" s="1"/>
      <c r="AH18" s="2"/>
    </row>
    <row r="19" ht="70" customHeight="1" spans="1:34">
      <c r="A19" s="11">
        <v>10</v>
      </c>
      <c r="B19" s="34" t="s">
        <v>81</v>
      </c>
      <c r="C19" s="11" t="s">
        <v>82</v>
      </c>
      <c r="D19" s="16" t="s">
        <v>35</v>
      </c>
      <c r="E19" s="16" t="s">
        <v>36</v>
      </c>
      <c r="F19" s="16" t="s">
        <v>37</v>
      </c>
      <c r="G19" s="19" t="s">
        <v>83</v>
      </c>
      <c r="H19" s="16" t="s">
        <v>70</v>
      </c>
      <c r="I19" s="16" t="s">
        <v>40</v>
      </c>
      <c r="J19" s="11" t="s">
        <v>41</v>
      </c>
      <c r="K19" s="11" t="s">
        <v>42</v>
      </c>
      <c r="L19" s="65">
        <f>M19</f>
        <v>428.788</v>
      </c>
      <c r="M19" s="65">
        <f>404.788+24</f>
        <v>428.788</v>
      </c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90"/>
      <c r="AA19" s="65"/>
      <c r="AB19" s="65"/>
      <c r="AC19" s="65"/>
      <c r="AD19" s="65"/>
      <c r="AE19" s="95"/>
      <c r="AF19" s="78"/>
      <c r="AG19" s="1"/>
      <c r="AH19" s="2"/>
    </row>
    <row r="20" ht="70" customHeight="1" spans="1:34">
      <c r="A20" s="11"/>
      <c r="B20" s="34"/>
      <c r="C20" s="11"/>
      <c r="D20" s="16"/>
      <c r="E20" s="16"/>
      <c r="F20" s="16"/>
      <c r="G20" s="19"/>
      <c r="H20" s="16"/>
      <c r="I20" s="16"/>
      <c r="J20" s="11"/>
      <c r="K20" s="11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90"/>
      <c r="AA20" s="65"/>
      <c r="AB20" s="65"/>
      <c r="AC20" s="65"/>
      <c r="AD20" s="65"/>
      <c r="AE20" s="96"/>
      <c r="AF20" s="78"/>
      <c r="AG20" s="1"/>
      <c r="AH20" s="2"/>
    </row>
    <row r="21" ht="70" customHeight="1" spans="1:34">
      <c r="A21" s="11">
        <v>11</v>
      </c>
      <c r="B21" s="14" t="s">
        <v>84</v>
      </c>
      <c r="C21" s="33" t="s">
        <v>85</v>
      </c>
      <c r="D21" s="16" t="s">
        <v>35</v>
      </c>
      <c r="E21" s="16" t="s">
        <v>86</v>
      </c>
      <c r="F21" s="16" t="s">
        <v>87</v>
      </c>
      <c r="G21" s="19" t="s">
        <v>88</v>
      </c>
      <c r="H21" s="16" t="s">
        <v>89</v>
      </c>
      <c r="I21" s="16" t="s">
        <v>90</v>
      </c>
      <c r="J21" s="11" t="s">
        <v>41</v>
      </c>
      <c r="K21" s="11" t="s">
        <v>42</v>
      </c>
      <c r="L21" s="65">
        <f>M21+N21+O21+P21+Q21</f>
        <v>395</v>
      </c>
      <c r="M21" s="65">
        <v>395</v>
      </c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90"/>
      <c r="AA21" s="65"/>
      <c r="AB21" s="65"/>
      <c r="AC21" s="65"/>
      <c r="AD21" s="65"/>
      <c r="AE21" s="78"/>
      <c r="AF21" s="78"/>
      <c r="AG21" s="1"/>
      <c r="AH21" s="2"/>
    </row>
    <row r="22" ht="70" customHeight="1" spans="1:34">
      <c r="A22" s="11">
        <v>12</v>
      </c>
      <c r="B22" s="35" t="s">
        <v>91</v>
      </c>
      <c r="C22" s="33" t="s">
        <v>92</v>
      </c>
      <c r="D22" s="16" t="s">
        <v>35</v>
      </c>
      <c r="E22" s="16" t="s">
        <v>36</v>
      </c>
      <c r="F22" s="16" t="s">
        <v>37</v>
      </c>
      <c r="G22" s="19" t="s">
        <v>93</v>
      </c>
      <c r="H22" s="16" t="s">
        <v>89</v>
      </c>
      <c r="I22" s="16" t="s">
        <v>40</v>
      </c>
      <c r="J22" s="11" t="s">
        <v>41</v>
      </c>
      <c r="K22" s="11" t="s">
        <v>42</v>
      </c>
      <c r="L22" s="65">
        <v>110</v>
      </c>
      <c r="M22" s="65">
        <v>110</v>
      </c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90"/>
      <c r="AA22" s="65"/>
      <c r="AB22" s="65"/>
      <c r="AC22" s="65"/>
      <c r="AD22" s="65"/>
      <c r="AE22" s="92"/>
      <c r="AF22" s="78"/>
      <c r="AG22" s="1"/>
      <c r="AH22" s="2"/>
    </row>
    <row r="23" ht="70" customHeight="1" spans="1:34">
      <c r="A23" s="11"/>
      <c r="B23" s="35"/>
      <c r="C23" s="33"/>
      <c r="D23" s="16"/>
      <c r="E23" s="16"/>
      <c r="F23" s="16"/>
      <c r="G23" s="19"/>
      <c r="H23" s="16"/>
      <c r="I23" s="16"/>
      <c r="J23" s="11"/>
      <c r="K23" s="11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90"/>
      <c r="AA23" s="65"/>
      <c r="AB23" s="65"/>
      <c r="AC23" s="65"/>
      <c r="AD23" s="65"/>
      <c r="AE23" s="78"/>
      <c r="AF23" s="78"/>
      <c r="AG23" s="1"/>
      <c r="AH23" s="2"/>
    </row>
    <row r="24" ht="70" customHeight="1" spans="1:34">
      <c r="A24" s="11">
        <v>13</v>
      </c>
      <c r="B24" s="14" t="s">
        <v>94</v>
      </c>
      <c r="C24" s="15" t="s">
        <v>95</v>
      </c>
      <c r="D24" s="16" t="s">
        <v>35</v>
      </c>
      <c r="E24" s="16" t="s">
        <v>36</v>
      </c>
      <c r="F24" s="16" t="s">
        <v>37</v>
      </c>
      <c r="G24" s="19" t="s">
        <v>96</v>
      </c>
      <c r="H24" s="16" t="s">
        <v>89</v>
      </c>
      <c r="I24" s="16" t="s">
        <v>40</v>
      </c>
      <c r="J24" s="11" t="s">
        <v>41</v>
      </c>
      <c r="K24" s="11" t="s">
        <v>42</v>
      </c>
      <c r="L24" s="65">
        <v>145</v>
      </c>
      <c r="M24" s="65">
        <v>145</v>
      </c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90"/>
      <c r="AA24" s="65"/>
      <c r="AB24" s="65"/>
      <c r="AC24" s="65"/>
      <c r="AD24" s="65"/>
      <c r="AE24" s="77"/>
      <c r="AF24" s="78"/>
      <c r="AG24" s="1"/>
      <c r="AH24" s="2"/>
    </row>
    <row r="25" ht="70" customHeight="1" spans="1:34">
      <c r="A25" s="11">
        <v>14</v>
      </c>
      <c r="B25" s="34" t="s">
        <v>97</v>
      </c>
      <c r="C25" s="36" t="s">
        <v>98</v>
      </c>
      <c r="D25" s="16" t="s">
        <v>35</v>
      </c>
      <c r="E25" s="16" t="s">
        <v>36</v>
      </c>
      <c r="F25" s="16" t="s">
        <v>37</v>
      </c>
      <c r="G25" s="19" t="s">
        <v>73</v>
      </c>
      <c r="H25" s="16" t="s">
        <v>74</v>
      </c>
      <c r="I25" s="16" t="s">
        <v>40</v>
      </c>
      <c r="J25" s="11" t="s">
        <v>41</v>
      </c>
      <c r="K25" s="11" t="s">
        <v>42</v>
      </c>
      <c r="L25" s="65">
        <f>M25+N25+O25+P25+Q25</f>
        <v>800</v>
      </c>
      <c r="M25" s="65">
        <v>800</v>
      </c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90"/>
      <c r="AA25" s="65"/>
      <c r="AB25" s="65"/>
      <c r="AC25" s="65"/>
      <c r="AD25" s="65"/>
      <c r="AE25" s="95"/>
      <c r="AF25" s="78"/>
      <c r="AG25" s="1"/>
      <c r="AH25" s="2"/>
    </row>
    <row r="26" s="1" customFormat="1" ht="70" customHeight="1" spans="1:34">
      <c r="A26" s="11">
        <v>15</v>
      </c>
      <c r="B26" s="34" t="s">
        <v>99</v>
      </c>
      <c r="C26" s="11" t="s">
        <v>100</v>
      </c>
      <c r="D26" s="16" t="s">
        <v>36</v>
      </c>
      <c r="E26" s="16"/>
      <c r="F26" s="16" t="s">
        <v>37</v>
      </c>
      <c r="G26" s="19" t="s">
        <v>101</v>
      </c>
      <c r="H26" s="16" t="s">
        <v>102</v>
      </c>
      <c r="I26" s="16" t="s">
        <v>40</v>
      </c>
      <c r="J26" s="11" t="s">
        <v>103</v>
      </c>
      <c r="K26" s="11" t="s">
        <v>104</v>
      </c>
      <c r="L26" s="65">
        <f>M26+N26+O26+P26+Q26+R26</f>
        <v>96</v>
      </c>
      <c r="M26" s="65"/>
      <c r="N26" s="65"/>
      <c r="O26" s="65"/>
      <c r="P26" s="65"/>
      <c r="Q26" s="65"/>
      <c r="R26" s="65">
        <v>96</v>
      </c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96"/>
      <c r="AF26" s="78"/>
      <c r="AH26" s="2"/>
    </row>
    <row r="27" ht="77" customHeight="1" spans="1:34">
      <c r="A27" s="11">
        <v>16</v>
      </c>
      <c r="B27" s="18" t="s">
        <v>105</v>
      </c>
      <c r="C27" s="11" t="s">
        <v>106</v>
      </c>
      <c r="D27" s="16" t="s">
        <v>35</v>
      </c>
      <c r="E27" s="16" t="s">
        <v>36</v>
      </c>
      <c r="F27" s="16" t="s">
        <v>107</v>
      </c>
      <c r="G27" s="19" t="s">
        <v>108</v>
      </c>
      <c r="H27" s="16" t="s">
        <v>109</v>
      </c>
      <c r="I27" s="16" t="s">
        <v>110</v>
      </c>
      <c r="J27" s="11" t="s">
        <v>41</v>
      </c>
      <c r="K27" s="11" t="s">
        <v>42</v>
      </c>
      <c r="L27" s="65">
        <f>M27</f>
        <v>1427.232</v>
      </c>
      <c r="M27" s="65">
        <v>1427.232</v>
      </c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90"/>
      <c r="AA27" s="65">
        <f>873.882+553.35</f>
        <v>1427.232</v>
      </c>
      <c r="AB27" s="65"/>
      <c r="AC27" s="65"/>
      <c r="AD27" s="65"/>
      <c r="AE27" s="96"/>
      <c r="AF27" s="78">
        <f>M27-AA27</f>
        <v>0</v>
      </c>
      <c r="AG27" s="102" t="s">
        <v>111</v>
      </c>
      <c r="AH27" s="103" t="s">
        <v>112</v>
      </c>
    </row>
    <row r="28" ht="70" customHeight="1" spans="1:34">
      <c r="A28" s="11"/>
      <c r="B28" s="18"/>
      <c r="C28" s="11"/>
      <c r="D28" s="16"/>
      <c r="E28" s="16"/>
      <c r="F28" s="16"/>
      <c r="G28" s="19"/>
      <c r="H28" s="16"/>
      <c r="I28" s="16"/>
      <c r="J28" s="11"/>
      <c r="K28" s="11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90"/>
      <c r="AA28" s="65"/>
      <c r="AB28" s="65"/>
      <c r="AC28" s="65"/>
      <c r="AD28" s="65"/>
      <c r="AE28" s="96"/>
      <c r="AF28" s="78"/>
      <c r="AG28" s="1"/>
      <c r="AH28" s="104"/>
    </row>
    <row r="29" ht="70" customHeight="1" spans="1:34">
      <c r="A29" s="11">
        <v>17</v>
      </c>
      <c r="B29" s="34" t="s">
        <v>113</v>
      </c>
      <c r="C29" s="11" t="s">
        <v>114</v>
      </c>
      <c r="D29" s="16" t="s">
        <v>35</v>
      </c>
      <c r="E29" s="16" t="s">
        <v>86</v>
      </c>
      <c r="F29" s="16" t="s">
        <v>87</v>
      </c>
      <c r="G29" s="19" t="s">
        <v>115</v>
      </c>
      <c r="H29" s="16" t="s">
        <v>102</v>
      </c>
      <c r="I29" s="16" t="s">
        <v>90</v>
      </c>
      <c r="J29" s="11" t="s">
        <v>41</v>
      </c>
      <c r="K29" s="11" t="s">
        <v>42</v>
      </c>
      <c r="L29" s="65">
        <f>M29+N29+O29+P29+Q29</f>
        <v>200</v>
      </c>
      <c r="M29" s="65">
        <v>200</v>
      </c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90"/>
      <c r="AA29" s="65"/>
      <c r="AB29" s="65"/>
      <c r="AC29" s="65"/>
      <c r="AD29" s="65"/>
      <c r="AE29" s="96"/>
      <c r="AF29" s="78"/>
      <c r="AG29" s="1"/>
      <c r="AH29" s="2"/>
    </row>
    <row r="30" ht="70" customHeight="1" spans="1:34">
      <c r="A30" s="11">
        <v>18</v>
      </c>
      <c r="B30" s="34" t="s">
        <v>116</v>
      </c>
      <c r="C30" s="36" t="s">
        <v>117</v>
      </c>
      <c r="D30" s="16" t="s">
        <v>118</v>
      </c>
      <c r="E30" s="16" t="s">
        <v>119</v>
      </c>
      <c r="F30" s="16" t="s">
        <v>120</v>
      </c>
      <c r="G30" s="19" t="s">
        <v>121</v>
      </c>
      <c r="H30" s="16" t="s">
        <v>122</v>
      </c>
      <c r="I30" s="16" t="s">
        <v>40</v>
      </c>
      <c r="J30" s="11" t="s">
        <v>41</v>
      </c>
      <c r="K30" s="11" t="s">
        <v>42</v>
      </c>
      <c r="L30" s="65">
        <f>M30+Q31</f>
        <v>475</v>
      </c>
      <c r="M30" s="65">
        <v>200</v>
      </c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90"/>
      <c r="AA30" s="65">
        <v>200</v>
      </c>
      <c r="AB30" s="65"/>
      <c r="AC30" s="65"/>
      <c r="AD30" s="65"/>
      <c r="AE30" s="96"/>
      <c r="AF30" s="78">
        <f>M30-AA30</f>
        <v>0</v>
      </c>
      <c r="AG30" s="1" t="s">
        <v>123</v>
      </c>
      <c r="AH30" s="103" t="s">
        <v>124</v>
      </c>
    </row>
    <row r="31" ht="70" customHeight="1" spans="1:34">
      <c r="A31" s="11"/>
      <c r="B31" s="34"/>
      <c r="C31" s="36"/>
      <c r="D31" s="16"/>
      <c r="E31" s="16"/>
      <c r="F31" s="16"/>
      <c r="G31" s="19"/>
      <c r="H31" s="16"/>
      <c r="I31" s="16"/>
      <c r="J31" s="11" t="s">
        <v>57</v>
      </c>
      <c r="K31" s="11" t="s">
        <v>58</v>
      </c>
      <c r="L31" s="65"/>
      <c r="M31" s="65"/>
      <c r="N31" s="65"/>
      <c r="O31" s="65"/>
      <c r="P31" s="65"/>
      <c r="Q31" s="65">
        <v>275</v>
      </c>
      <c r="R31" s="65"/>
      <c r="S31" s="65"/>
      <c r="T31" s="65"/>
      <c r="U31" s="65"/>
      <c r="V31" s="65"/>
      <c r="W31" s="65"/>
      <c r="X31" s="65"/>
      <c r="Y31" s="65"/>
      <c r="Z31" s="90"/>
      <c r="AA31" s="65"/>
      <c r="AB31" s="65"/>
      <c r="AC31" s="65"/>
      <c r="AD31" s="65"/>
      <c r="AE31" s="96">
        <v>175</v>
      </c>
      <c r="AF31" s="78">
        <f>Q31-AE31</f>
        <v>100</v>
      </c>
      <c r="AG31" s="1" t="s">
        <v>125</v>
      </c>
      <c r="AH31" s="104"/>
    </row>
    <row r="32" ht="70" customHeight="1" spans="1:34">
      <c r="A32" s="11">
        <v>19</v>
      </c>
      <c r="B32" s="37" t="s">
        <v>126</v>
      </c>
      <c r="C32" s="38" t="s">
        <v>127</v>
      </c>
      <c r="D32" s="22" t="s">
        <v>118</v>
      </c>
      <c r="E32" s="22" t="s">
        <v>119</v>
      </c>
      <c r="F32" s="22" t="s">
        <v>120</v>
      </c>
      <c r="G32" s="39" t="s">
        <v>128</v>
      </c>
      <c r="H32" s="22" t="s">
        <v>70</v>
      </c>
      <c r="I32" s="22" t="s">
        <v>129</v>
      </c>
      <c r="J32" s="11" t="s">
        <v>41</v>
      </c>
      <c r="K32" s="11" t="s">
        <v>130</v>
      </c>
      <c r="L32" s="68">
        <f>N32+Q34+R33</f>
        <v>390</v>
      </c>
      <c r="M32" s="65"/>
      <c r="N32" s="65">
        <v>300</v>
      </c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90"/>
      <c r="AA32" s="65"/>
      <c r="AB32" s="65"/>
      <c r="AC32" s="65"/>
      <c r="AD32" s="65"/>
      <c r="AE32" s="96"/>
      <c r="AF32" s="78"/>
      <c r="AG32" s="1"/>
      <c r="AH32" s="2"/>
    </row>
    <row r="33" ht="70" customHeight="1" spans="1:34">
      <c r="A33" s="11"/>
      <c r="B33" s="40"/>
      <c r="C33" s="41"/>
      <c r="D33" s="42"/>
      <c r="E33" s="42"/>
      <c r="F33" s="42"/>
      <c r="G33" s="43"/>
      <c r="H33" s="42"/>
      <c r="I33" s="42"/>
      <c r="J33" s="11" t="s">
        <v>103</v>
      </c>
      <c r="K33" s="11" t="s">
        <v>104</v>
      </c>
      <c r="L33" s="69"/>
      <c r="M33" s="65"/>
      <c r="N33" s="65"/>
      <c r="O33" s="65"/>
      <c r="P33" s="65"/>
      <c r="Q33" s="65"/>
      <c r="R33" s="65">
        <v>20</v>
      </c>
      <c r="S33" s="65"/>
      <c r="T33" s="65"/>
      <c r="U33" s="65"/>
      <c r="V33" s="65"/>
      <c r="W33" s="65"/>
      <c r="X33" s="65"/>
      <c r="Y33" s="65"/>
      <c r="Z33" s="90"/>
      <c r="AA33" s="65"/>
      <c r="AB33" s="65"/>
      <c r="AC33" s="65"/>
      <c r="AD33" s="65"/>
      <c r="AE33" s="96"/>
      <c r="AF33" s="78"/>
      <c r="AG33" s="1"/>
      <c r="AH33" s="2"/>
    </row>
    <row r="34" ht="70" customHeight="1" spans="1:34">
      <c r="A34" s="11"/>
      <c r="B34" s="44"/>
      <c r="C34" s="45"/>
      <c r="D34" s="27"/>
      <c r="E34" s="27"/>
      <c r="F34" s="27"/>
      <c r="G34" s="46"/>
      <c r="H34" s="27"/>
      <c r="I34" s="27"/>
      <c r="J34" s="11" t="s">
        <v>57</v>
      </c>
      <c r="K34" s="11" t="s">
        <v>58</v>
      </c>
      <c r="L34" s="70"/>
      <c r="M34" s="60"/>
      <c r="N34" s="60"/>
      <c r="O34" s="65"/>
      <c r="P34" s="65"/>
      <c r="Q34" s="65">
        <v>70</v>
      </c>
      <c r="R34" s="65"/>
      <c r="S34" s="65"/>
      <c r="T34" s="65"/>
      <c r="U34" s="65"/>
      <c r="V34" s="65"/>
      <c r="W34" s="65"/>
      <c r="X34" s="65"/>
      <c r="Y34" s="65"/>
      <c r="Z34" s="90"/>
      <c r="AA34" s="65"/>
      <c r="AB34" s="65"/>
      <c r="AC34" s="65"/>
      <c r="AD34" s="65"/>
      <c r="AE34" s="96"/>
      <c r="AF34" s="78"/>
      <c r="AG34" s="1"/>
      <c r="AH34" s="2"/>
    </row>
    <row r="35" ht="70" customHeight="1" spans="1:34">
      <c r="A35" s="11">
        <v>20</v>
      </c>
      <c r="B35" s="37" t="s">
        <v>131</v>
      </c>
      <c r="C35" s="38" t="s">
        <v>132</v>
      </c>
      <c r="D35" s="22" t="s">
        <v>118</v>
      </c>
      <c r="E35" s="22" t="s">
        <v>119</v>
      </c>
      <c r="F35" s="22" t="s">
        <v>120</v>
      </c>
      <c r="G35" s="39" t="s">
        <v>133</v>
      </c>
      <c r="H35" s="22" t="s">
        <v>134</v>
      </c>
      <c r="I35" s="22" t="s">
        <v>129</v>
      </c>
      <c r="J35" s="11" t="s">
        <v>41</v>
      </c>
      <c r="K35" s="11" t="s">
        <v>130</v>
      </c>
      <c r="L35" s="68">
        <f>N35+R36+Q37</f>
        <v>300</v>
      </c>
      <c r="M35" s="65"/>
      <c r="N35" s="65">
        <v>200</v>
      </c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90"/>
      <c r="AA35" s="65"/>
      <c r="AB35" s="65"/>
      <c r="AC35" s="65"/>
      <c r="AD35" s="65"/>
      <c r="AE35" s="96"/>
      <c r="AF35" s="78"/>
      <c r="AG35" s="1"/>
      <c r="AH35" s="2"/>
    </row>
    <row r="36" ht="70" customHeight="1" spans="1:34">
      <c r="A36" s="11"/>
      <c r="B36" s="40"/>
      <c r="C36" s="41"/>
      <c r="D36" s="42"/>
      <c r="E36" s="42"/>
      <c r="F36" s="42"/>
      <c r="G36" s="43"/>
      <c r="H36" s="42"/>
      <c r="I36" s="42"/>
      <c r="J36" s="11" t="s">
        <v>103</v>
      </c>
      <c r="K36" s="11" t="s">
        <v>104</v>
      </c>
      <c r="L36" s="69"/>
      <c r="M36" s="65"/>
      <c r="N36" s="65"/>
      <c r="O36" s="65"/>
      <c r="P36" s="65"/>
      <c r="Q36" s="65"/>
      <c r="R36" s="65">
        <v>20</v>
      </c>
      <c r="S36" s="65"/>
      <c r="T36" s="65"/>
      <c r="U36" s="65"/>
      <c r="V36" s="65"/>
      <c r="W36" s="65"/>
      <c r="X36" s="65"/>
      <c r="Y36" s="65"/>
      <c r="Z36" s="90"/>
      <c r="AA36" s="65"/>
      <c r="AB36" s="65"/>
      <c r="AC36" s="65"/>
      <c r="AD36" s="65"/>
      <c r="AE36" s="96"/>
      <c r="AF36" s="78"/>
      <c r="AG36" s="1"/>
      <c r="AH36" s="2"/>
    </row>
    <row r="37" ht="70" customHeight="1" spans="1:34">
      <c r="A37" s="11"/>
      <c r="B37" s="44"/>
      <c r="C37" s="45"/>
      <c r="D37" s="27"/>
      <c r="E37" s="27"/>
      <c r="F37" s="27"/>
      <c r="G37" s="46"/>
      <c r="H37" s="27"/>
      <c r="I37" s="27"/>
      <c r="J37" s="11" t="s">
        <v>57</v>
      </c>
      <c r="K37" s="11" t="s">
        <v>58</v>
      </c>
      <c r="L37" s="70"/>
      <c r="M37" s="65"/>
      <c r="N37" s="65"/>
      <c r="O37" s="65"/>
      <c r="P37" s="65"/>
      <c r="Q37" s="65">
        <v>80</v>
      </c>
      <c r="R37" s="65"/>
      <c r="S37" s="65"/>
      <c r="T37" s="65"/>
      <c r="U37" s="65"/>
      <c r="V37" s="65"/>
      <c r="W37" s="65"/>
      <c r="X37" s="65"/>
      <c r="Y37" s="65"/>
      <c r="Z37" s="90"/>
      <c r="AA37" s="65"/>
      <c r="AB37" s="65"/>
      <c r="AC37" s="65"/>
      <c r="AD37" s="65"/>
      <c r="AE37" s="96"/>
      <c r="AF37" s="78"/>
      <c r="AG37" s="1"/>
      <c r="AH37" s="2"/>
    </row>
    <row r="38" ht="70" customHeight="1" spans="1:34">
      <c r="A38" s="11">
        <v>21</v>
      </c>
      <c r="B38" s="34" t="s">
        <v>135</v>
      </c>
      <c r="C38" s="36" t="s">
        <v>136</v>
      </c>
      <c r="D38" s="16" t="s">
        <v>118</v>
      </c>
      <c r="E38" s="16" t="s">
        <v>119</v>
      </c>
      <c r="F38" s="16" t="s">
        <v>120</v>
      </c>
      <c r="G38" s="47" t="s">
        <v>137</v>
      </c>
      <c r="H38" s="16" t="s">
        <v>102</v>
      </c>
      <c r="I38" s="16" t="s">
        <v>129</v>
      </c>
      <c r="J38" s="11" t="s">
        <v>41</v>
      </c>
      <c r="K38" s="11" t="s">
        <v>130</v>
      </c>
      <c r="L38" s="65">
        <f>N38+R39+Q40</f>
        <v>390</v>
      </c>
      <c r="M38" s="65"/>
      <c r="N38" s="65">
        <v>109</v>
      </c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90"/>
      <c r="AA38" s="65"/>
      <c r="AB38" s="65"/>
      <c r="AC38" s="65"/>
      <c r="AD38" s="65"/>
      <c r="AE38" s="96"/>
      <c r="AF38" s="78"/>
      <c r="AG38" s="1"/>
      <c r="AH38" s="2"/>
    </row>
    <row r="39" ht="70" customHeight="1" spans="1:34">
      <c r="A39" s="11"/>
      <c r="B39" s="34"/>
      <c r="C39" s="36"/>
      <c r="D39" s="16"/>
      <c r="E39" s="16"/>
      <c r="F39" s="16"/>
      <c r="G39" s="47"/>
      <c r="H39" s="16"/>
      <c r="I39" s="16"/>
      <c r="J39" s="11" t="s">
        <v>103</v>
      </c>
      <c r="K39" s="11" t="s">
        <v>104</v>
      </c>
      <c r="L39" s="65"/>
      <c r="M39" s="65"/>
      <c r="N39" s="65"/>
      <c r="O39" s="65"/>
      <c r="P39" s="65"/>
      <c r="Q39" s="65"/>
      <c r="R39" s="65">
        <v>21</v>
      </c>
      <c r="S39" s="65"/>
      <c r="T39" s="65"/>
      <c r="U39" s="65"/>
      <c r="V39" s="65"/>
      <c r="W39" s="65"/>
      <c r="X39" s="65"/>
      <c r="Y39" s="65"/>
      <c r="Z39" s="90"/>
      <c r="AA39" s="65"/>
      <c r="AB39" s="65"/>
      <c r="AC39" s="65"/>
      <c r="AD39" s="65"/>
      <c r="AE39" s="96"/>
      <c r="AF39" s="78"/>
      <c r="AG39" s="1"/>
      <c r="AH39" s="2"/>
    </row>
    <row r="40" ht="70" customHeight="1" spans="1:34">
      <c r="A40" s="11"/>
      <c r="B40" s="34"/>
      <c r="C40" s="36"/>
      <c r="D40" s="16"/>
      <c r="E40" s="16"/>
      <c r="F40" s="16"/>
      <c r="G40" s="47"/>
      <c r="H40" s="16"/>
      <c r="I40" s="16"/>
      <c r="J40" s="11" t="s">
        <v>57</v>
      </c>
      <c r="K40" s="11" t="s">
        <v>58</v>
      </c>
      <c r="L40" s="65"/>
      <c r="M40" s="65"/>
      <c r="N40" s="65"/>
      <c r="O40" s="65"/>
      <c r="P40" s="65"/>
      <c r="Q40" s="65">
        <v>260</v>
      </c>
      <c r="R40" s="65"/>
      <c r="S40" s="65"/>
      <c r="T40" s="65"/>
      <c r="U40" s="65"/>
      <c r="V40" s="65"/>
      <c r="W40" s="65"/>
      <c r="X40" s="65"/>
      <c r="Y40" s="65"/>
      <c r="Z40" s="90"/>
      <c r="AA40" s="65"/>
      <c r="AB40" s="65"/>
      <c r="AC40" s="65"/>
      <c r="AD40" s="65"/>
      <c r="AE40" s="96"/>
      <c r="AF40" s="78"/>
      <c r="AG40" s="1"/>
      <c r="AH40" s="2"/>
    </row>
    <row r="41" ht="70" customHeight="1" spans="1:34">
      <c r="A41" s="11">
        <v>22</v>
      </c>
      <c r="B41" s="21" t="s">
        <v>138</v>
      </c>
      <c r="C41" s="48" t="str">
        <f>VLOOKUP(B41,'[1]项目计划（资金安排）'!$B:$AF,3,FALSE)</f>
        <v>阿克陶县巴仁乡阔洪其村2026年排碱渠提升改造项目</v>
      </c>
      <c r="D41" s="24" t="str">
        <f>VLOOKUP(B41,'[1]项目计划（资金安排）'!$B:$AF,4,FALSE)</f>
        <v>乡村建设行动</v>
      </c>
      <c r="E41" s="24" t="str">
        <f>VLOOKUP(B41,'[1]项目计划（资金安排）'!$B:$AF,5,FALSE)</f>
        <v>农村基础设施（含产业配套基础设施）</v>
      </c>
      <c r="F41" s="24" t="str">
        <f>VLOOKUP(B41,'[1]项目计划（资金安排）'!$B:$AF,6,FALSE)</f>
        <v>其他</v>
      </c>
      <c r="G41" s="49" t="str">
        <f>VLOOKUP(B41,'[1]项目计划（资金安排）'!$B:$AF,7,FALSE)</f>
        <v>巴仁乡阔洪其村</v>
      </c>
      <c r="H41" s="22" t="str">
        <f>VLOOKUP(B41,'[1]项目计划（资金安排）'!$B:$AF,30,FALSE)</f>
        <v>巴仁乡</v>
      </c>
      <c r="I41" s="22" t="str">
        <f>VLOOKUP(B41,'[1]项目计划（资金安排）'!$B:$AF,31,FALSE)</f>
        <v>农业农村局</v>
      </c>
      <c r="J41" s="11" t="s">
        <v>41</v>
      </c>
      <c r="K41" s="11" t="s">
        <v>42</v>
      </c>
      <c r="L41" s="68">
        <f>M41+Q42</f>
        <v>190</v>
      </c>
      <c r="M41" s="65">
        <v>100</v>
      </c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90"/>
      <c r="AA41" s="65"/>
      <c r="AB41" s="65"/>
      <c r="AC41" s="65"/>
      <c r="AD41" s="65"/>
      <c r="AE41" s="93"/>
      <c r="AF41" s="78"/>
      <c r="AG41" s="1"/>
      <c r="AH41" s="103" t="s">
        <v>139</v>
      </c>
    </row>
    <row r="42" ht="70" customHeight="1" spans="1:34">
      <c r="A42" s="11"/>
      <c r="B42" s="26"/>
      <c r="C42" s="50"/>
      <c r="D42" s="29"/>
      <c r="E42" s="29"/>
      <c r="F42" s="29"/>
      <c r="G42" s="51"/>
      <c r="H42" s="27"/>
      <c r="I42" s="27"/>
      <c r="J42" s="11" t="s">
        <v>57</v>
      </c>
      <c r="K42" s="11" t="s">
        <v>58</v>
      </c>
      <c r="L42" s="70"/>
      <c r="M42" s="65"/>
      <c r="N42" s="65"/>
      <c r="O42" s="65"/>
      <c r="P42" s="65"/>
      <c r="Q42" s="65">
        <v>90</v>
      </c>
      <c r="R42" s="65"/>
      <c r="S42" s="65"/>
      <c r="T42" s="65"/>
      <c r="U42" s="65"/>
      <c r="V42" s="65"/>
      <c r="W42" s="65"/>
      <c r="X42" s="65"/>
      <c r="Y42" s="65"/>
      <c r="Z42" s="90"/>
      <c r="AA42" s="65"/>
      <c r="AB42" s="65"/>
      <c r="AC42" s="65"/>
      <c r="AD42" s="65"/>
      <c r="AE42" s="93"/>
      <c r="AF42" s="78"/>
      <c r="AG42" s="1"/>
      <c r="AH42" s="104"/>
    </row>
    <row r="43" ht="70" customHeight="1" spans="1:34">
      <c r="A43" s="11">
        <v>23</v>
      </c>
      <c r="B43" s="52" t="s">
        <v>140</v>
      </c>
      <c r="C43" s="48" t="str">
        <f>VLOOKUP(B43,'[1]项目计划（资金安排）'!$B:$AF,3,FALSE)</f>
        <v>阿克陶县巴仁乡吐尔村、库木村道路提升改造中央财政以工代赈项目</v>
      </c>
      <c r="D43" s="24" t="str">
        <f>VLOOKUP(B43,'[1]项目计划（资金安排）'!$B:$AF,4,FALSE)</f>
        <v>乡村建设行动</v>
      </c>
      <c r="E43" s="24" t="str">
        <f>VLOOKUP(B43,'[1]项目计划（资金安排）'!$B:$AF,5,FALSE)</f>
        <v>农村基础设施（含产业配套基础设施）</v>
      </c>
      <c r="F43" s="24" t="str">
        <f>VLOOKUP(B43,'[1]项目计划（资金安排）'!$B:$AF,6,FALSE)</f>
        <v>农村道路建设（通村路、通户路、小型桥梁等）</v>
      </c>
      <c r="G43" s="49" t="str">
        <f>VLOOKUP(B43,'[1]项目计划（资金安排）'!$B:$AF,7,FALSE)</f>
        <v>巴仁乡吐尔村、库木村</v>
      </c>
      <c r="H43" s="22" t="str">
        <f>VLOOKUP(B43,'[1]项目计划（资金安排）'!$B:$AF,30,FALSE)</f>
        <v>巴仁乡</v>
      </c>
      <c r="I43" s="22" t="str">
        <f>VLOOKUP(B43,'[1]项目计划（资金安排）'!$B:$AF,31,FALSE)</f>
        <v>发改委</v>
      </c>
      <c r="J43" s="11" t="s">
        <v>41</v>
      </c>
      <c r="K43" s="11" t="s">
        <v>130</v>
      </c>
      <c r="L43" s="68">
        <f>N43+R44+Q45</f>
        <v>390</v>
      </c>
      <c r="M43" s="65"/>
      <c r="N43" s="65">
        <v>300</v>
      </c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90"/>
      <c r="AA43" s="65"/>
      <c r="AB43" s="65"/>
      <c r="AC43" s="65"/>
      <c r="AD43" s="65"/>
      <c r="AE43" s="93"/>
      <c r="AF43" s="78"/>
      <c r="AG43" s="1"/>
      <c r="AH43" s="2"/>
    </row>
    <row r="44" ht="70" customHeight="1" spans="1:34">
      <c r="A44" s="11"/>
      <c r="B44" s="53"/>
      <c r="C44" s="54"/>
      <c r="D44" s="55"/>
      <c r="E44" s="55"/>
      <c r="F44" s="55"/>
      <c r="G44" s="56"/>
      <c r="H44" s="42"/>
      <c r="I44" s="42"/>
      <c r="J44" s="11" t="s">
        <v>103</v>
      </c>
      <c r="K44" s="11" t="s">
        <v>104</v>
      </c>
      <c r="L44" s="69"/>
      <c r="M44" s="65"/>
      <c r="N44" s="65"/>
      <c r="O44" s="65"/>
      <c r="P44" s="65"/>
      <c r="Q44" s="65"/>
      <c r="R44" s="65">
        <v>20</v>
      </c>
      <c r="S44" s="65"/>
      <c r="T44" s="65"/>
      <c r="U44" s="65"/>
      <c r="V44" s="65"/>
      <c r="W44" s="65"/>
      <c r="X44" s="65"/>
      <c r="Y44" s="65"/>
      <c r="Z44" s="90"/>
      <c r="AA44" s="65"/>
      <c r="AB44" s="65"/>
      <c r="AC44" s="65"/>
      <c r="AD44" s="65"/>
      <c r="AE44" s="93"/>
      <c r="AF44" s="78"/>
      <c r="AG44" s="1"/>
      <c r="AH44" s="2"/>
    </row>
    <row r="45" ht="70" customHeight="1" spans="1:34">
      <c r="A45" s="11"/>
      <c r="B45" s="57"/>
      <c r="C45" s="50"/>
      <c r="D45" s="29"/>
      <c r="E45" s="29"/>
      <c r="F45" s="29"/>
      <c r="G45" s="51"/>
      <c r="H45" s="27"/>
      <c r="I45" s="27"/>
      <c r="J45" s="11" t="s">
        <v>57</v>
      </c>
      <c r="K45" s="11" t="s">
        <v>58</v>
      </c>
      <c r="L45" s="70"/>
      <c r="M45" s="65"/>
      <c r="N45" s="65"/>
      <c r="O45" s="65"/>
      <c r="P45" s="65"/>
      <c r="Q45" s="65">
        <v>70</v>
      </c>
      <c r="R45" s="65"/>
      <c r="S45" s="65"/>
      <c r="T45" s="65"/>
      <c r="U45" s="65"/>
      <c r="V45" s="65"/>
      <c r="W45" s="65"/>
      <c r="X45" s="65"/>
      <c r="Y45" s="65"/>
      <c r="Z45" s="90"/>
      <c r="AA45" s="65"/>
      <c r="AB45" s="65"/>
      <c r="AC45" s="65"/>
      <c r="AD45" s="65"/>
      <c r="AE45" s="93"/>
      <c r="AF45" s="78"/>
      <c r="AG45" s="1"/>
      <c r="AH45" s="2"/>
    </row>
    <row r="46" ht="70" customHeight="1" spans="1:34">
      <c r="A46" s="11">
        <v>24</v>
      </c>
      <c r="B46" s="52" t="s">
        <v>141</v>
      </c>
      <c r="C46" s="48" t="str">
        <f>VLOOKUP(B46,'[1]项目计划（资金安排）'!$B:$AF,3,FALSE)</f>
        <v>阿克陶县加马铁热克乡塔依社区道路提升改造以工代赈项目</v>
      </c>
      <c r="D46" s="24" t="str">
        <f>VLOOKUP(B46,'[1]项目计划（资金安排）'!$B:$AF,4,FALSE)</f>
        <v>乡村建设行动</v>
      </c>
      <c r="E46" s="24" t="str">
        <f>VLOOKUP(B46,'[1]项目计划（资金安排）'!$B:$AF,5,FALSE)</f>
        <v>农村基础设施（含产业配套基础设施）</v>
      </c>
      <c r="F46" s="24" t="str">
        <f>VLOOKUP(B46,'[1]项目计划（资金安排）'!$B:$AF,6,FALSE)</f>
        <v>农村道路建设（通村路、通户路、小型桥梁等）</v>
      </c>
      <c r="G46" s="49" t="str">
        <f>VLOOKUP(B46,'[1]项目计划（资金安排）'!$B:$AF,7,FALSE)</f>
        <v>加马铁热克乡塔依社区</v>
      </c>
      <c r="H46" s="22" t="str">
        <f>VLOOKUP(B46,'[1]项目计划（资金安排）'!$B:$AF,30,FALSE)</f>
        <v>加马铁热克乡</v>
      </c>
      <c r="I46" s="22" t="str">
        <f>VLOOKUP(B46,'[1]项目计划（资金安排）'!$B:$AF,31,FALSE)</f>
        <v>发改委</v>
      </c>
      <c r="J46" s="11" t="s">
        <v>41</v>
      </c>
      <c r="K46" s="11" t="s">
        <v>130</v>
      </c>
      <c r="L46" s="68">
        <f>N46+Q48+R47</f>
        <v>390</v>
      </c>
      <c r="M46" s="65"/>
      <c r="N46" s="65">
        <v>300</v>
      </c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90"/>
      <c r="AA46" s="65"/>
      <c r="AB46" s="65">
        <v>300</v>
      </c>
      <c r="AC46" s="65"/>
      <c r="AD46" s="65"/>
      <c r="AE46" s="93"/>
      <c r="AF46" s="78">
        <f>N46-AB46</f>
        <v>0</v>
      </c>
      <c r="AG46" s="1" t="s">
        <v>142</v>
      </c>
      <c r="AH46" s="2"/>
    </row>
    <row r="47" ht="70" customHeight="1" spans="1:34">
      <c r="A47" s="11"/>
      <c r="B47" s="53"/>
      <c r="C47" s="54"/>
      <c r="D47" s="55"/>
      <c r="E47" s="55"/>
      <c r="F47" s="55"/>
      <c r="G47" s="56"/>
      <c r="H47" s="42"/>
      <c r="I47" s="42"/>
      <c r="J47" s="11" t="s">
        <v>103</v>
      </c>
      <c r="K47" s="11" t="s">
        <v>104</v>
      </c>
      <c r="L47" s="69"/>
      <c r="M47" s="65"/>
      <c r="N47" s="65"/>
      <c r="O47" s="65"/>
      <c r="P47" s="65"/>
      <c r="Q47" s="65"/>
      <c r="R47" s="65">
        <v>20</v>
      </c>
      <c r="S47" s="65"/>
      <c r="T47" s="65"/>
      <c r="U47" s="65"/>
      <c r="V47" s="65"/>
      <c r="W47" s="65"/>
      <c r="X47" s="65"/>
      <c r="Y47" s="65"/>
      <c r="Z47" s="90"/>
      <c r="AA47" s="65"/>
      <c r="AB47" s="65"/>
      <c r="AC47" s="65"/>
      <c r="AD47" s="65"/>
      <c r="AE47" s="93"/>
      <c r="AF47" s="78"/>
      <c r="AG47" s="1"/>
      <c r="AH47" s="2"/>
    </row>
    <row r="48" ht="70" customHeight="1" spans="1:34">
      <c r="A48" s="11"/>
      <c r="B48" s="57"/>
      <c r="C48" s="50"/>
      <c r="D48" s="29"/>
      <c r="E48" s="29"/>
      <c r="F48" s="29"/>
      <c r="G48" s="51"/>
      <c r="H48" s="27"/>
      <c r="I48" s="27"/>
      <c r="J48" s="11" t="s">
        <v>57</v>
      </c>
      <c r="K48" s="11" t="s">
        <v>58</v>
      </c>
      <c r="L48" s="70"/>
      <c r="M48" s="65"/>
      <c r="N48" s="65"/>
      <c r="O48" s="65"/>
      <c r="P48" s="65"/>
      <c r="Q48" s="65">
        <v>70</v>
      </c>
      <c r="R48" s="65"/>
      <c r="S48" s="65"/>
      <c r="T48" s="65"/>
      <c r="U48" s="65"/>
      <c r="V48" s="65"/>
      <c r="W48" s="65"/>
      <c r="X48" s="65"/>
      <c r="Y48" s="65"/>
      <c r="Z48" s="90"/>
      <c r="AA48" s="65"/>
      <c r="AB48" s="65"/>
      <c r="AC48" s="65"/>
      <c r="AD48" s="65"/>
      <c r="AE48" s="93">
        <v>70</v>
      </c>
      <c r="AF48" s="78">
        <f>Q48-AE48</f>
        <v>0</v>
      </c>
      <c r="AG48" s="1" t="s">
        <v>143</v>
      </c>
      <c r="AH48" s="2"/>
    </row>
    <row r="49" ht="70" customHeight="1" spans="1:34">
      <c r="A49" s="11">
        <v>25</v>
      </c>
      <c r="B49" s="18" t="s">
        <v>144</v>
      </c>
      <c r="C49" s="32" t="str">
        <f>VLOOKUP(B49,'[1]项目计划（资金安排）'!$B:$AF,3,FALSE)</f>
        <v>阿克陶县布伦口乡盖孜村2026年道路建设项目</v>
      </c>
      <c r="D49" s="15" t="str">
        <f>VLOOKUP(B49,'[1]项目计划（资金安排）'!$B:$AF,4,FALSE)</f>
        <v>乡村建设行动</v>
      </c>
      <c r="E49" s="15" t="str">
        <f>VLOOKUP(B49,'[1]项目计划（资金安排）'!$B:$AF,5,FALSE)</f>
        <v>农村基础设施（含产业配套基础设施）</v>
      </c>
      <c r="F49" s="15" t="str">
        <f>VLOOKUP(B49,'[1]项目计划（资金安排）'!$B:$AF,6,FALSE)</f>
        <v>农村道路建设（通村路、通户路、小型桥梁等）</v>
      </c>
      <c r="G49" s="12" t="str">
        <f>VLOOKUP(B49,'[1]项目计划（资金安排）'!$B:$AF,7,FALSE)</f>
        <v>布伦口乡盖孜村</v>
      </c>
      <c r="H49" s="16" t="str">
        <f>VLOOKUP(B49,'[1]项目计划（资金安排）'!$B:$AF,30,FALSE)</f>
        <v>布伦口乡</v>
      </c>
      <c r="I49" s="16" t="str">
        <f>VLOOKUP(B49,'[1]项目计划（资金安排）'!$B:$AF,31,FALSE)</f>
        <v>交通运输局</v>
      </c>
      <c r="J49" s="11" t="s">
        <v>41</v>
      </c>
      <c r="K49" s="11" t="s">
        <v>75</v>
      </c>
      <c r="L49" s="65">
        <f>M49+N49+O49+P49+Q49</f>
        <v>530</v>
      </c>
      <c r="M49" s="65"/>
      <c r="N49" s="65"/>
      <c r="O49" s="65">
        <v>530</v>
      </c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90"/>
      <c r="AA49" s="65"/>
      <c r="AB49" s="65"/>
      <c r="AC49" s="65"/>
      <c r="AD49" s="65"/>
      <c r="AE49" s="93"/>
      <c r="AF49" s="78"/>
      <c r="AG49" s="1"/>
      <c r="AH49" s="2"/>
    </row>
    <row r="50" ht="70" customHeight="1" spans="1:34">
      <c r="A50" s="20">
        <v>26</v>
      </c>
      <c r="B50" s="52" t="s">
        <v>145</v>
      </c>
      <c r="C50" s="48" t="str">
        <f>VLOOKUP(B50,'[1]项目计划（资金安排）'!$B:$AF,3,FALSE)</f>
        <v>阿克陶县巴仁乡阔洪其村乡村人居环境整治中央财政以工代赈项目</v>
      </c>
      <c r="D50" s="24" t="str">
        <f>VLOOKUP(B50,'[1]项目计划（资金安排）'!$B:$AF,4,FALSE)</f>
        <v>乡村建设行动</v>
      </c>
      <c r="E50" s="24" t="str">
        <f>VLOOKUP(B50,'[1]项目计划（资金安排）'!$B:$AF,5,FALSE)</f>
        <v>人居环境整治</v>
      </c>
      <c r="F50" s="24" t="str">
        <f>VLOOKUP(B50,'[1]项目计划（资金安排）'!$B:$AF,6,FALSE)</f>
        <v>村容村貌提升</v>
      </c>
      <c r="G50" s="49" t="str">
        <f>VLOOKUP(B50,'[1]项目计划（资金安排）'!$B:$AF,7,FALSE)</f>
        <v>巴仁乡阔洪其村</v>
      </c>
      <c r="H50" s="22" t="str">
        <f>VLOOKUP(B50,'[1]项目计划（资金安排）'!$B:$AF,30,FALSE)</f>
        <v>巴仁乡</v>
      </c>
      <c r="I50" s="22" t="str">
        <f>VLOOKUP(B50,'[1]项目计划（资金安排）'!$B:$AF,31,FALSE)</f>
        <v>发改委</v>
      </c>
      <c r="J50" s="11" t="s">
        <v>41</v>
      </c>
      <c r="K50" s="11" t="s">
        <v>130</v>
      </c>
      <c r="L50" s="68">
        <f>N50+R51+Q52</f>
        <v>390</v>
      </c>
      <c r="M50" s="65"/>
      <c r="N50" s="65">
        <v>300</v>
      </c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90"/>
      <c r="AA50" s="65"/>
      <c r="AB50" s="65"/>
      <c r="AC50" s="65"/>
      <c r="AD50" s="65"/>
      <c r="AE50" s="95"/>
      <c r="AF50" s="78"/>
      <c r="AG50" s="1"/>
      <c r="AH50" s="2"/>
    </row>
    <row r="51" ht="70" customHeight="1" spans="1:34">
      <c r="A51" s="58"/>
      <c r="B51" s="53"/>
      <c r="C51" s="54"/>
      <c r="D51" s="55"/>
      <c r="E51" s="55"/>
      <c r="F51" s="55"/>
      <c r="G51" s="56"/>
      <c r="H51" s="42"/>
      <c r="I51" s="42"/>
      <c r="J51" s="11" t="s">
        <v>103</v>
      </c>
      <c r="K51" s="11" t="s">
        <v>104</v>
      </c>
      <c r="L51" s="69"/>
      <c r="M51" s="65"/>
      <c r="N51" s="65"/>
      <c r="O51" s="65"/>
      <c r="P51" s="65"/>
      <c r="Q51" s="65"/>
      <c r="R51" s="65">
        <v>20</v>
      </c>
      <c r="S51" s="65"/>
      <c r="T51" s="65"/>
      <c r="U51" s="65"/>
      <c r="V51" s="65"/>
      <c r="W51" s="65"/>
      <c r="X51" s="65"/>
      <c r="Y51" s="65"/>
      <c r="Z51" s="90"/>
      <c r="AA51" s="65"/>
      <c r="AB51" s="65"/>
      <c r="AC51" s="65"/>
      <c r="AD51" s="65"/>
      <c r="AE51" s="95"/>
      <c r="AF51" s="78"/>
      <c r="AG51" s="1"/>
      <c r="AH51" s="2"/>
    </row>
    <row r="52" ht="70" customHeight="1" spans="1:34">
      <c r="A52" s="25"/>
      <c r="B52" s="57"/>
      <c r="C52" s="50"/>
      <c r="D52" s="29"/>
      <c r="E52" s="29"/>
      <c r="F52" s="29"/>
      <c r="G52" s="51"/>
      <c r="H52" s="27"/>
      <c r="I52" s="27"/>
      <c r="J52" s="11" t="s">
        <v>57</v>
      </c>
      <c r="K52" s="11" t="s">
        <v>58</v>
      </c>
      <c r="L52" s="70"/>
      <c r="M52" s="65"/>
      <c r="N52" s="65"/>
      <c r="O52" s="65"/>
      <c r="P52" s="65"/>
      <c r="Q52" s="65">
        <v>70</v>
      </c>
      <c r="R52" s="65"/>
      <c r="S52" s="65"/>
      <c r="T52" s="65"/>
      <c r="U52" s="65"/>
      <c r="V52" s="65"/>
      <c r="W52" s="65"/>
      <c r="X52" s="65"/>
      <c r="Y52" s="65"/>
      <c r="Z52" s="90"/>
      <c r="AA52" s="65"/>
      <c r="AB52" s="65"/>
      <c r="AC52" s="65"/>
      <c r="AD52" s="65"/>
      <c r="AE52" s="95"/>
      <c r="AF52" s="78"/>
      <c r="AG52" s="1"/>
      <c r="AH52" s="2"/>
    </row>
    <row r="53" ht="70" customHeight="1" spans="1:34">
      <c r="A53" s="20">
        <v>27</v>
      </c>
      <c r="B53" s="52" t="s">
        <v>146</v>
      </c>
      <c r="C53" s="48" t="str">
        <f>VLOOKUP(B53,'[1]项目计划（资金安排）'!$B:$AF,3,FALSE)</f>
        <v>阿克陶县2026年克孜勒陶镇饮水安全工程提升改造项目</v>
      </c>
      <c r="D53" s="24" t="str">
        <f>VLOOKUP(B53,'[1]项目计划（资金安排）'!$B:$AF,4,FALSE)</f>
        <v>乡村建设行动</v>
      </c>
      <c r="E53" s="24" t="str">
        <f>VLOOKUP(B53,'[1]项目计划（资金安排）'!$B:$AF,5,FALSE)</f>
        <v>农村基础设施（含产业配套基础设施）</v>
      </c>
      <c r="F53" s="24" t="str">
        <f>VLOOKUP(B53,'[1]项目计划（资金安排）'!$B:$AF,6,FALSE)</f>
        <v>农村供水保障设施建设</v>
      </c>
      <c r="G53" s="49" t="str">
        <f>VLOOKUP(B53,'[1]项目计划（资金安排）'!$B:$AF,7,FALSE)</f>
        <v>克孜勒陶镇乌尔都隆窝孜村、托云都克村、喀尔乌勒村、阿克达拉村</v>
      </c>
      <c r="H53" s="22" t="str">
        <f>VLOOKUP(B53,'[1]项目计划（资金安排）'!$B:$AF,30,FALSE)</f>
        <v>中小型公益性水利工程建设项目中心</v>
      </c>
      <c r="I53" s="22" t="str">
        <f>VLOOKUP(B53,'[1]项目计划（资金安排）'!$B:$AF,31,FALSE)</f>
        <v>水利局</v>
      </c>
      <c r="J53" s="11" t="s">
        <v>41</v>
      </c>
      <c r="K53" s="11" t="s">
        <v>42</v>
      </c>
      <c r="L53" s="68">
        <f>M53+Q54</f>
        <v>650</v>
      </c>
      <c r="M53" s="65">
        <v>300</v>
      </c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90"/>
      <c r="AA53" s="65"/>
      <c r="AB53" s="65"/>
      <c r="AC53" s="65"/>
      <c r="AD53" s="65"/>
      <c r="AE53" s="96"/>
      <c r="AF53" s="78"/>
      <c r="AG53" s="1"/>
      <c r="AH53" s="2"/>
    </row>
    <row r="54" ht="70" customHeight="1" spans="1:34">
      <c r="A54" s="25"/>
      <c r="B54" s="57"/>
      <c r="C54" s="50"/>
      <c r="D54" s="29"/>
      <c r="E54" s="29"/>
      <c r="F54" s="29"/>
      <c r="G54" s="51"/>
      <c r="H54" s="27"/>
      <c r="I54" s="27"/>
      <c r="J54" s="11" t="s">
        <v>57</v>
      </c>
      <c r="K54" s="11" t="s">
        <v>58</v>
      </c>
      <c r="L54" s="70"/>
      <c r="M54" s="65"/>
      <c r="N54" s="65"/>
      <c r="O54" s="65"/>
      <c r="P54" s="65"/>
      <c r="Q54" s="65">
        <v>350</v>
      </c>
      <c r="R54" s="65"/>
      <c r="S54" s="65"/>
      <c r="T54" s="65"/>
      <c r="U54" s="65"/>
      <c r="V54" s="65"/>
      <c r="W54" s="65"/>
      <c r="X54" s="65"/>
      <c r="Y54" s="65"/>
      <c r="Z54" s="90"/>
      <c r="AA54" s="65"/>
      <c r="AB54" s="65"/>
      <c r="AC54" s="65"/>
      <c r="AD54" s="65"/>
      <c r="AE54" s="96"/>
      <c r="AF54" s="78"/>
      <c r="AG54" s="1"/>
      <c r="AH54" s="2"/>
    </row>
    <row r="55" ht="70" customHeight="1" spans="1:34">
      <c r="A55" s="20">
        <v>28</v>
      </c>
      <c r="B55" s="52" t="s">
        <v>147</v>
      </c>
      <c r="C55" s="48" t="str">
        <f>VLOOKUP(B55,'[1]项目计划（资金安排）'!$B:$AF,3,FALSE)</f>
        <v>阿克陶县2026年木吉乡木吉村、琼让村、昆提别斯村、布拉克村供水提升改造工程</v>
      </c>
      <c r="D55" s="24" t="str">
        <f>VLOOKUP(B55,'[1]项目计划（资金安排）'!$B:$AF,4,FALSE)</f>
        <v>乡村建设行动</v>
      </c>
      <c r="E55" s="24" t="str">
        <f>VLOOKUP(B55,'[1]项目计划（资金安排）'!$B:$AF,5,FALSE)</f>
        <v>农村基础设施（含产业配套基础设施）</v>
      </c>
      <c r="F55" s="24" t="str">
        <f>VLOOKUP(B55,'[1]项目计划（资金安排）'!$B:$AF,6,FALSE)</f>
        <v>农村供水保障设施建设</v>
      </c>
      <c r="G55" s="49" t="str">
        <f>VLOOKUP(B55,'[1]项目计划（资金安排）'!$B:$AF,7,FALSE)</f>
        <v>木吉乡乡木吉村、琼让村、昆提别斯村、布拉克村</v>
      </c>
      <c r="H55" s="22" t="str">
        <f>VLOOKUP(B55,'[1]项目计划（资金安排）'!$B:$AF,30,FALSE)</f>
        <v>中小型公益性水利工程建设项目中心</v>
      </c>
      <c r="I55" s="22" t="str">
        <f>VLOOKUP(B55,'[1]项目计划（资金安排）'!$B:$AF,31,FALSE)</f>
        <v>水利局</v>
      </c>
      <c r="J55" s="11" t="s">
        <v>41</v>
      </c>
      <c r="K55" s="11" t="s">
        <v>42</v>
      </c>
      <c r="L55" s="68">
        <f>M55+Q56</f>
        <v>1150</v>
      </c>
      <c r="M55" s="65">
        <v>600</v>
      </c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90"/>
      <c r="AA55" s="65"/>
      <c r="AB55" s="65"/>
      <c r="AC55" s="65"/>
      <c r="AD55" s="65"/>
      <c r="AE55" s="96"/>
      <c r="AF55" s="78"/>
      <c r="AG55" s="1"/>
      <c r="AH55" s="2"/>
    </row>
    <row r="56" ht="70" customHeight="1" spans="1:34">
      <c r="A56" s="58"/>
      <c r="B56" s="57"/>
      <c r="C56" s="50"/>
      <c r="D56" s="29"/>
      <c r="E56" s="29"/>
      <c r="F56" s="29"/>
      <c r="G56" s="51"/>
      <c r="H56" s="27"/>
      <c r="I56" s="27"/>
      <c r="J56" s="11" t="s">
        <v>57</v>
      </c>
      <c r="K56" s="11" t="s">
        <v>58</v>
      </c>
      <c r="L56" s="70"/>
      <c r="M56" s="65"/>
      <c r="N56" s="65"/>
      <c r="O56" s="65"/>
      <c r="P56" s="65"/>
      <c r="Q56" s="65">
        <v>550</v>
      </c>
      <c r="R56" s="65"/>
      <c r="S56" s="65"/>
      <c r="T56" s="65"/>
      <c r="U56" s="65"/>
      <c r="V56" s="65"/>
      <c r="W56" s="65"/>
      <c r="X56" s="65"/>
      <c r="Y56" s="65"/>
      <c r="Z56" s="90"/>
      <c r="AA56" s="65"/>
      <c r="AB56" s="65"/>
      <c r="AC56" s="65"/>
      <c r="AD56" s="65"/>
      <c r="AE56" s="96"/>
      <c r="AF56" s="78"/>
      <c r="AG56" s="1"/>
      <c r="AH56" s="2"/>
    </row>
    <row r="57" ht="70" customHeight="1" spans="1:34">
      <c r="A57" s="58">
        <v>29</v>
      </c>
      <c r="B57" s="52" t="s">
        <v>148</v>
      </c>
      <c r="C57" s="48" t="str">
        <f>VLOOKUP(B57,'[1]项目计划（资金安排）'!$B:$AF,3,FALSE)</f>
        <v>阿克陶县2026年布伦口乡饮水安全工程提升改造项目</v>
      </c>
      <c r="D57" s="24" t="str">
        <f>VLOOKUP(B57,'[1]项目计划（资金安排）'!$B:$AF,4,FALSE)</f>
        <v>乡村建设行动</v>
      </c>
      <c r="E57" s="24" t="str">
        <f>VLOOKUP(B57,'[1]项目计划（资金安排）'!$B:$AF,5,FALSE)</f>
        <v>农村基础设施（含产业配套基础设施）</v>
      </c>
      <c r="F57" s="24" t="str">
        <f>VLOOKUP(B57,'[1]项目计划（资金安排）'!$B:$AF,6,FALSE)</f>
        <v>农村供水保障设施建设</v>
      </c>
      <c r="G57" s="49" t="str">
        <f>VLOOKUP(B57,'[1]项目计划（资金安排）'!$B:$AF,7,FALSE)</f>
        <v>布伦口乡喀依村、恰克尔艾格勒村</v>
      </c>
      <c r="H57" s="22" t="str">
        <f>VLOOKUP(B57,'[1]项目计划（资金安排）'!$B:$AF,30,FALSE)</f>
        <v>中小型公益性水利工程建设项目中心</v>
      </c>
      <c r="I57" s="22" t="str">
        <f>VLOOKUP(B57,'[1]项目计划（资金安排）'!$B:$AF,31,FALSE)</f>
        <v>水利局</v>
      </c>
      <c r="J57" s="11" t="s">
        <v>41</v>
      </c>
      <c r="K57" s="11" t="s">
        <v>42</v>
      </c>
      <c r="L57" s="68">
        <f>M57+Q58</f>
        <v>1100</v>
      </c>
      <c r="M57" s="65">
        <v>600</v>
      </c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90"/>
      <c r="AA57" s="65"/>
      <c r="AB57" s="65"/>
      <c r="AC57" s="65"/>
      <c r="AD57" s="65"/>
      <c r="AE57" s="77"/>
      <c r="AF57" s="78"/>
      <c r="AG57" s="1"/>
      <c r="AH57" s="2"/>
    </row>
    <row r="58" ht="70" customHeight="1" spans="1:34">
      <c r="A58" s="25"/>
      <c r="B58" s="57"/>
      <c r="C58" s="50"/>
      <c r="D58" s="29"/>
      <c r="E58" s="29"/>
      <c r="F58" s="29"/>
      <c r="G58" s="51"/>
      <c r="H58" s="27"/>
      <c r="I58" s="27"/>
      <c r="J58" s="11" t="s">
        <v>57</v>
      </c>
      <c r="K58" s="11" t="s">
        <v>58</v>
      </c>
      <c r="L58" s="70"/>
      <c r="M58" s="65"/>
      <c r="N58" s="65"/>
      <c r="O58" s="65"/>
      <c r="P58" s="65"/>
      <c r="Q58" s="65">
        <v>500</v>
      </c>
      <c r="R58" s="65"/>
      <c r="S58" s="65"/>
      <c r="T58" s="65"/>
      <c r="U58" s="65"/>
      <c r="V58" s="65"/>
      <c r="W58" s="65"/>
      <c r="X58" s="65"/>
      <c r="Y58" s="65"/>
      <c r="Z58" s="90"/>
      <c r="AA58" s="65"/>
      <c r="AB58" s="65"/>
      <c r="AC58" s="65"/>
      <c r="AD58" s="65"/>
      <c r="AE58" s="77"/>
      <c r="AF58" s="78"/>
      <c r="AG58" s="1"/>
      <c r="AH58" s="2"/>
    </row>
    <row r="59" ht="70" customHeight="1" spans="1:34">
      <c r="A59" s="20">
        <v>30</v>
      </c>
      <c r="B59" s="52" t="s">
        <v>149</v>
      </c>
      <c r="C59" s="48" t="str">
        <f>VLOOKUP(B59,'[1]项目计划（资金安排）'!$B:$AF,3,FALSE)</f>
        <v>阿克陶县2026年塔尔乡牧区供水提升改造工程</v>
      </c>
      <c r="D59" s="24" t="str">
        <f>VLOOKUP(B59,'[1]项目计划（资金安排）'!$B:$AF,4,FALSE)</f>
        <v>乡村建设行动</v>
      </c>
      <c r="E59" s="24" t="str">
        <f>VLOOKUP(B59,'[1]项目计划（资金安排）'!$B:$AF,5,FALSE)</f>
        <v>农村基础设施（含产业配套基础设施）</v>
      </c>
      <c r="F59" s="24" t="str">
        <f>VLOOKUP(B59,'[1]项目计划（资金安排）'!$B:$AF,6,FALSE)</f>
        <v>农村供水保障设施建设</v>
      </c>
      <c r="G59" s="49" t="str">
        <f>VLOOKUP(B59,'[1]项目计划（资金安排）'!$B:$AF,7,FALSE)</f>
        <v>塔尔塔尔乡库祖村、塔尔乡巴格村</v>
      </c>
      <c r="H59" s="22" t="str">
        <f>VLOOKUP(B59,'[1]项目计划（资金安排）'!$B:$AF,30,FALSE)</f>
        <v>中小型公益性水利工程建设项目中心</v>
      </c>
      <c r="I59" s="22" t="str">
        <f>VLOOKUP(B59,'[1]项目计划（资金安排）'!$B:$AF,31,FALSE)</f>
        <v>水利局</v>
      </c>
      <c r="J59" s="11" t="s">
        <v>41</v>
      </c>
      <c r="K59" s="11" t="s">
        <v>42</v>
      </c>
      <c r="L59" s="68">
        <f>M59+Q60</f>
        <v>1220</v>
      </c>
      <c r="M59" s="65">
        <v>600</v>
      </c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90"/>
      <c r="AA59" s="65"/>
      <c r="AB59" s="65"/>
      <c r="AC59" s="65"/>
      <c r="AD59" s="65"/>
      <c r="AE59" s="78"/>
      <c r="AF59" s="78"/>
      <c r="AG59" s="1"/>
      <c r="AH59" s="2"/>
    </row>
    <row r="60" ht="70" customHeight="1" spans="1:34">
      <c r="A60" s="58"/>
      <c r="B60" s="57"/>
      <c r="C60" s="50"/>
      <c r="D60" s="29"/>
      <c r="E60" s="29"/>
      <c r="F60" s="29"/>
      <c r="G60" s="51"/>
      <c r="H60" s="27"/>
      <c r="I60" s="27"/>
      <c r="J60" s="11" t="s">
        <v>57</v>
      </c>
      <c r="K60" s="11" t="s">
        <v>58</v>
      </c>
      <c r="L60" s="70"/>
      <c r="M60" s="65"/>
      <c r="N60" s="65"/>
      <c r="O60" s="65"/>
      <c r="P60" s="65"/>
      <c r="Q60" s="65">
        <v>620</v>
      </c>
      <c r="R60" s="65"/>
      <c r="S60" s="65"/>
      <c r="T60" s="65"/>
      <c r="U60" s="65"/>
      <c r="V60" s="65"/>
      <c r="W60" s="65"/>
      <c r="X60" s="65"/>
      <c r="Y60" s="65"/>
      <c r="Z60" s="90"/>
      <c r="AA60" s="65"/>
      <c r="AB60" s="65"/>
      <c r="AC60" s="65"/>
      <c r="AD60" s="65"/>
      <c r="AE60" s="78"/>
      <c r="AF60" s="78"/>
      <c r="AG60" s="1"/>
      <c r="AH60" s="2"/>
    </row>
    <row r="61" ht="70" customHeight="1" spans="1:34">
      <c r="A61" s="20">
        <v>31</v>
      </c>
      <c r="B61" s="52" t="s">
        <v>150</v>
      </c>
      <c r="C61" s="48" t="str">
        <f>VLOOKUP(B61,'[1]项目计划（资金安排）'!$B:$AF,3,FALSE)</f>
        <v>阿克陶县恰尔隆镇昆仑佳苑易地扶贫搬迁安置点2026年基础设施提升改造项目</v>
      </c>
      <c r="D61" s="24" t="str">
        <f>VLOOKUP(B61,'[1]项目计划（资金安排）'!$B:$AF,4,FALSE)</f>
        <v>易地扶贫搬迁后扶</v>
      </c>
      <c r="E61" s="24" t="str">
        <f>VLOOKUP(B61,'[1]项目计划（资金安排）'!$B:$AF,5,FALSE)</f>
        <v>易地扶贫搬迁后扶</v>
      </c>
      <c r="F61" s="24" t="str">
        <f>VLOOKUP(B61,'[1]项目计划（资金安排）'!$B:$AF,6,FALSE)</f>
        <v>“一站式”社区综合服务设施建设</v>
      </c>
      <c r="G61" s="49" t="str">
        <f>VLOOKUP(B61,'[1]项目计划（资金安排）'!$B:$AF,7,FALSE)</f>
        <v>恰尔隆镇昆仑佳苑社区</v>
      </c>
      <c r="H61" s="22" t="str">
        <f>VLOOKUP(B61,'[1]项目计划（资金安排）'!$B:$AF,30,FALSE)</f>
        <v>恰尔隆镇</v>
      </c>
      <c r="I61" s="22" t="str">
        <f>VLOOKUP(B61,'[1]项目计划（资金安排）'!$B:$AF,31,FALSE)</f>
        <v>发改委</v>
      </c>
      <c r="J61" s="11" t="s">
        <v>41</v>
      </c>
      <c r="K61" s="11" t="s">
        <v>42</v>
      </c>
      <c r="L61" s="68">
        <f>M61+Q62</f>
        <v>914.84435</v>
      </c>
      <c r="M61" s="65">
        <f>638.98+58.75625</f>
        <v>697.73625</v>
      </c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90"/>
      <c r="AA61" s="65"/>
      <c r="AB61" s="65"/>
      <c r="AC61" s="65"/>
      <c r="AD61" s="65"/>
      <c r="AE61" s="77"/>
      <c r="AF61" s="78"/>
      <c r="AG61" s="1"/>
      <c r="AH61" s="2"/>
    </row>
    <row r="62" ht="70" customHeight="1" spans="1:34">
      <c r="A62" s="58"/>
      <c r="B62" s="57"/>
      <c r="C62" s="50"/>
      <c r="D62" s="29"/>
      <c r="E62" s="29"/>
      <c r="F62" s="29"/>
      <c r="G62" s="51"/>
      <c r="H62" s="27"/>
      <c r="I62" s="27"/>
      <c r="J62" s="11" t="s">
        <v>57</v>
      </c>
      <c r="K62" s="11" t="s">
        <v>58</v>
      </c>
      <c r="L62" s="70"/>
      <c r="M62" s="65"/>
      <c r="N62" s="65"/>
      <c r="O62" s="65"/>
      <c r="P62" s="65"/>
      <c r="Q62" s="65">
        <v>217.1081</v>
      </c>
      <c r="R62" s="65"/>
      <c r="S62" s="65"/>
      <c r="T62" s="65"/>
      <c r="U62" s="65"/>
      <c r="V62" s="65"/>
      <c r="W62" s="65"/>
      <c r="X62" s="65"/>
      <c r="Y62" s="65"/>
      <c r="Z62" s="90"/>
      <c r="AA62" s="65"/>
      <c r="AB62" s="65"/>
      <c r="AC62" s="65"/>
      <c r="AD62" s="65"/>
      <c r="AE62" s="77"/>
      <c r="AF62" s="78"/>
      <c r="AG62" s="1"/>
      <c r="AH62" s="2"/>
    </row>
    <row r="63" ht="70" customHeight="1" spans="1:34">
      <c r="A63" s="20">
        <v>32</v>
      </c>
      <c r="B63" s="52" t="s">
        <v>151</v>
      </c>
      <c r="C63" s="24" t="str">
        <f>VLOOKUP(B63,'[1]项目计划（资金安排）'!$B:$AF,3,FALSE)</f>
        <v>阿克陶县克孜勒陶镇丝路佳苑2026年基础设施提升改造项目</v>
      </c>
      <c r="D63" s="24" t="str">
        <f>VLOOKUP(B63,'[1]项目计划（资金安排）'!$B:$AF,4,FALSE)</f>
        <v>易地扶贫搬迁后扶</v>
      </c>
      <c r="E63" s="24" t="str">
        <f>VLOOKUP(B63,'[1]项目计划（资金安排）'!$B:$AF,5,FALSE)</f>
        <v>易地扶贫搬迁后扶</v>
      </c>
      <c r="F63" s="24" t="str">
        <f>VLOOKUP(B63,'[1]项目计划（资金安排）'!$B:$AF,6,FALSE)</f>
        <v>“一站式”社区综合服务设施建设</v>
      </c>
      <c r="G63" s="49" t="str">
        <f>VLOOKUP(B63,'[1]项目计划（资金安排）'!$B:$AF,7,FALSE)</f>
        <v>克孜勒陶镇丝路佳苑</v>
      </c>
      <c r="H63" s="22" t="str">
        <f>VLOOKUP(B63,'[1]项目计划（资金安排）'!$B:$AF,30,FALSE)</f>
        <v>克孜勒陶镇</v>
      </c>
      <c r="I63" s="22" t="str">
        <f>VLOOKUP(B63,'[1]项目计划（资金安排）'!$B:$AF,31,FALSE)</f>
        <v>住建局</v>
      </c>
      <c r="J63" s="11" t="s">
        <v>41</v>
      </c>
      <c r="K63" s="11" t="s">
        <v>42</v>
      </c>
      <c r="L63" s="68">
        <f>M63+Q64</f>
        <v>1700</v>
      </c>
      <c r="M63" s="65">
        <v>1100</v>
      </c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90"/>
      <c r="AA63" s="65"/>
      <c r="AB63" s="65"/>
      <c r="AC63" s="65"/>
      <c r="AD63" s="65"/>
      <c r="AE63" s="77"/>
      <c r="AF63" s="78"/>
      <c r="AG63" s="1"/>
      <c r="AH63" s="2"/>
    </row>
    <row r="64" ht="70" customHeight="1" spans="1:34">
      <c r="A64" s="58"/>
      <c r="B64" s="57"/>
      <c r="C64" s="29"/>
      <c r="D64" s="29"/>
      <c r="E64" s="29"/>
      <c r="F64" s="29"/>
      <c r="G64" s="51"/>
      <c r="H64" s="27"/>
      <c r="I64" s="27"/>
      <c r="J64" s="11" t="s">
        <v>57</v>
      </c>
      <c r="K64" s="11" t="s">
        <v>58</v>
      </c>
      <c r="L64" s="70"/>
      <c r="M64" s="65"/>
      <c r="N64" s="65"/>
      <c r="O64" s="65"/>
      <c r="P64" s="65"/>
      <c r="Q64" s="65">
        <v>600</v>
      </c>
      <c r="R64" s="65"/>
      <c r="S64" s="65"/>
      <c r="T64" s="65"/>
      <c r="U64" s="65"/>
      <c r="V64" s="65"/>
      <c r="W64" s="65"/>
      <c r="X64" s="65"/>
      <c r="Y64" s="65"/>
      <c r="Z64" s="90"/>
      <c r="AA64" s="65"/>
      <c r="AB64" s="65"/>
      <c r="AC64" s="65"/>
      <c r="AD64" s="65"/>
      <c r="AE64" s="77"/>
      <c r="AF64" s="78"/>
      <c r="AG64" s="1"/>
      <c r="AH64" s="2"/>
    </row>
    <row r="65" ht="70" customHeight="1" spans="1:34">
      <c r="A65" s="20">
        <v>33</v>
      </c>
      <c r="B65" s="52" t="s">
        <v>152</v>
      </c>
      <c r="C65" s="24" t="str">
        <f>VLOOKUP(B65,'[1]项目计划（资金安排）'!$B:$AF,3,FALSE)</f>
        <v>阿克陶县2026年雨露计划</v>
      </c>
      <c r="D65" s="24" t="str">
        <f>VLOOKUP(B65,'[1]项目计划（资金安排）'!$B:$AF,4,FALSE)</f>
        <v>巩固三保障成果</v>
      </c>
      <c r="E65" s="24" t="str">
        <f>VLOOKUP(B65,'[1]项目计划（资金安排）'!$B:$AF,5,FALSE)</f>
        <v>教育</v>
      </c>
      <c r="F65" s="24" t="str">
        <f>VLOOKUP(B65,'[1]项目计划（资金安排）'!$B:$AF,6,FALSE)</f>
        <v>享受“雨露计划”职业教育补助</v>
      </c>
      <c r="G65" s="49" t="str">
        <f>VLOOKUP(B65,'[1]项目计划（资金安排）'!$B:$AF,7,FALSE)</f>
        <v>阿克陶县</v>
      </c>
      <c r="H65" s="22" t="str">
        <f>VLOOKUP(B65,'[1]项目计划（资金安排）'!$B:$AF,30,FALSE)</f>
        <v>阿克陶县教育局</v>
      </c>
      <c r="I65" s="22" t="str">
        <f>VLOOKUP(B65,'[1]项目计划（资金安排）'!$B:$AF,31,FALSE)</f>
        <v>教育局</v>
      </c>
      <c r="J65" s="11" t="s">
        <v>41</v>
      </c>
      <c r="K65" s="11" t="s">
        <v>42</v>
      </c>
      <c r="L65" s="68">
        <f>M65+Q66</f>
        <v>1100</v>
      </c>
      <c r="M65" s="65">
        <v>500</v>
      </c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90"/>
      <c r="AA65" s="65"/>
      <c r="AB65" s="65"/>
      <c r="AC65" s="65"/>
      <c r="AD65" s="65"/>
      <c r="AE65" s="77"/>
      <c r="AF65" s="78"/>
      <c r="AG65" s="1"/>
      <c r="AH65" s="2"/>
    </row>
    <row r="66" ht="70" customHeight="1" spans="1:34">
      <c r="A66" s="58"/>
      <c r="B66" s="57"/>
      <c r="C66" s="29"/>
      <c r="D66" s="29"/>
      <c r="E66" s="29"/>
      <c r="F66" s="29"/>
      <c r="G66" s="51"/>
      <c r="H66" s="27"/>
      <c r="I66" s="27"/>
      <c r="J66" s="11" t="s">
        <v>57</v>
      </c>
      <c r="K66" s="11" t="s">
        <v>58</v>
      </c>
      <c r="L66" s="70"/>
      <c r="M66" s="65"/>
      <c r="N66" s="65"/>
      <c r="O66" s="65"/>
      <c r="P66" s="65"/>
      <c r="Q66" s="65">
        <v>600</v>
      </c>
      <c r="R66" s="65"/>
      <c r="S66" s="65"/>
      <c r="T66" s="65"/>
      <c r="U66" s="65"/>
      <c r="V66" s="65"/>
      <c r="W66" s="65"/>
      <c r="X66" s="65"/>
      <c r="Y66" s="65"/>
      <c r="Z66" s="90"/>
      <c r="AA66" s="65"/>
      <c r="AB66" s="65"/>
      <c r="AC66" s="65"/>
      <c r="AD66" s="65"/>
      <c r="AE66" s="77"/>
      <c r="AF66" s="78"/>
      <c r="AG66" s="1"/>
      <c r="AH66" s="2"/>
    </row>
    <row r="67" ht="70" customHeight="1" spans="1:34">
      <c r="A67" s="11">
        <v>34</v>
      </c>
      <c r="B67" s="18" t="s">
        <v>153</v>
      </c>
      <c r="C67" s="15" t="str">
        <f>VLOOKUP(B67,'[1]项目计划（资金安排）'!$B:$AF,3,FALSE)</f>
        <v>阿克陶县2026年低氟砖茶采购项目</v>
      </c>
      <c r="D67" s="15" t="str">
        <f>VLOOKUP(B67,'[1]项目计划（资金安排）'!$B:$AF,4,FALSE)</f>
        <v>其他</v>
      </c>
      <c r="E67" s="15" t="str">
        <f>VLOOKUP(B67,'[1]项目计划（资金安排）'!$B:$AF,5,FALSE)</f>
        <v>其他</v>
      </c>
      <c r="F67" s="15" t="str">
        <f>VLOOKUP(B67,'[1]项目计划（资金安排）'!$B:$AF,6,FALSE)</f>
        <v>困难群众饮用低氟茶</v>
      </c>
      <c r="G67" s="12" t="str">
        <f>VLOOKUP(B67,'[1]项目计划（资金安排）'!$B:$AF,7,FALSE)</f>
        <v>阿克陶县各乡镇</v>
      </c>
      <c r="H67" s="16" t="str">
        <f>VLOOKUP(B67,'[1]项目计划（资金安排）'!$B:$AF,30,FALSE)</f>
        <v>阿克陶县委统战部</v>
      </c>
      <c r="I67" s="16" t="str">
        <f>VLOOKUP(B67,'[1]项目计划（资金安排）'!$B:$AF,31,FALSE)</f>
        <v>统战部</v>
      </c>
      <c r="J67" s="11" t="s">
        <v>41</v>
      </c>
      <c r="K67" s="11" t="s">
        <v>75</v>
      </c>
      <c r="L67" s="65">
        <f>M67+N67+O67+P67+Q67</f>
        <v>18.5</v>
      </c>
      <c r="M67" s="65"/>
      <c r="N67" s="65"/>
      <c r="O67" s="65">
        <v>18.5</v>
      </c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90"/>
      <c r="AA67" s="65"/>
      <c r="AB67" s="65"/>
      <c r="AC67" s="65"/>
      <c r="AD67" s="65"/>
      <c r="AE67" s="77"/>
      <c r="AF67" s="78"/>
      <c r="AG67" s="1"/>
      <c r="AH67" s="2"/>
    </row>
    <row r="68" ht="48" customHeight="1" spans="1:34">
      <c r="A68" s="11">
        <v>35</v>
      </c>
      <c r="B68" s="14" t="s">
        <v>154</v>
      </c>
      <c r="C68" s="15" t="s">
        <v>155</v>
      </c>
      <c r="D68" s="15" t="s">
        <v>35</v>
      </c>
      <c r="E68" s="15" t="s">
        <v>36</v>
      </c>
      <c r="F68" s="15" t="s">
        <v>61</v>
      </c>
      <c r="G68" s="17" t="s">
        <v>38</v>
      </c>
      <c r="H68" s="15" t="s">
        <v>79</v>
      </c>
      <c r="I68" s="16" t="s">
        <v>40</v>
      </c>
      <c r="J68" s="11"/>
      <c r="K68" s="11"/>
      <c r="L68" s="68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90"/>
      <c r="AA68" s="65"/>
      <c r="AB68" s="65"/>
      <c r="AC68" s="65"/>
      <c r="AD68" s="65"/>
      <c r="AE68" s="77"/>
      <c r="AF68" s="78"/>
      <c r="AG68" s="1"/>
      <c r="AH68" s="2"/>
    </row>
    <row r="69" ht="73" customHeight="1" spans="1:34">
      <c r="A69" s="11">
        <v>36</v>
      </c>
      <c r="B69" s="26" t="s">
        <v>156</v>
      </c>
      <c r="C69" s="15" t="s">
        <v>157</v>
      </c>
      <c r="D69" s="15" t="s">
        <v>35</v>
      </c>
      <c r="E69" s="15" t="s">
        <v>158</v>
      </c>
      <c r="F69" s="15" t="s">
        <v>159</v>
      </c>
      <c r="G69" s="19" t="s">
        <v>160</v>
      </c>
      <c r="H69" s="16" t="s">
        <v>79</v>
      </c>
      <c r="I69" s="16" t="s">
        <v>40</v>
      </c>
      <c r="J69" s="11"/>
      <c r="K69" s="11"/>
      <c r="L69" s="68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90"/>
      <c r="AA69" s="65"/>
      <c r="AB69" s="65"/>
      <c r="AC69" s="65"/>
      <c r="AD69" s="65"/>
      <c r="AE69" s="77"/>
      <c r="AF69" s="78"/>
      <c r="AG69" s="1"/>
      <c r="AH69" s="2"/>
    </row>
    <row r="70" ht="48" customHeight="1" spans="1:34">
      <c r="A70" s="11">
        <v>37</v>
      </c>
      <c r="B70" s="18" t="s">
        <v>161</v>
      </c>
      <c r="C70" s="16" t="s">
        <v>162</v>
      </c>
      <c r="D70" s="16" t="s">
        <v>45</v>
      </c>
      <c r="E70" s="16" t="s">
        <v>45</v>
      </c>
      <c r="F70" s="16" t="s">
        <v>52</v>
      </c>
      <c r="G70" s="19" t="s">
        <v>38</v>
      </c>
      <c r="H70" s="16" t="s">
        <v>163</v>
      </c>
      <c r="I70" s="16" t="s">
        <v>163</v>
      </c>
      <c r="J70" s="11" t="s">
        <v>57</v>
      </c>
      <c r="K70" s="11" t="s">
        <v>58</v>
      </c>
      <c r="L70" s="68">
        <v>1020</v>
      </c>
      <c r="M70" s="65"/>
      <c r="N70" s="65"/>
      <c r="O70" s="65"/>
      <c r="P70" s="65"/>
      <c r="Q70" s="65">
        <v>1020</v>
      </c>
      <c r="R70" s="65"/>
      <c r="S70" s="65"/>
      <c r="T70" s="65"/>
      <c r="U70" s="65"/>
      <c r="V70" s="65"/>
      <c r="W70" s="65"/>
      <c r="X70" s="65"/>
      <c r="Y70" s="65"/>
      <c r="Z70" s="90"/>
      <c r="AA70" s="65"/>
      <c r="AB70" s="65"/>
      <c r="AC70" s="65"/>
      <c r="AD70" s="65"/>
      <c r="AE70" s="77">
        <v>1020</v>
      </c>
      <c r="AF70" s="78">
        <f>Q70-AE70</f>
        <v>0</v>
      </c>
      <c r="AG70" s="97" t="s">
        <v>164</v>
      </c>
      <c r="AH70" s="2"/>
    </row>
    <row r="71" ht="48" customHeight="1" spans="1:34">
      <c r="A71" s="20">
        <v>38</v>
      </c>
      <c r="B71" s="37" t="s">
        <v>165</v>
      </c>
      <c r="C71" s="20" t="s">
        <v>166</v>
      </c>
      <c r="D71" s="20" t="s">
        <v>167</v>
      </c>
      <c r="E71" s="20" t="s">
        <v>36</v>
      </c>
      <c r="F71" s="20" t="s">
        <v>168</v>
      </c>
      <c r="G71" s="49" t="s">
        <v>169</v>
      </c>
      <c r="H71" s="20" t="s">
        <v>40</v>
      </c>
      <c r="I71" s="68" t="s">
        <v>40</v>
      </c>
      <c r="J71" s="11" t="s">
        <v>41</v>
      </c>
      <c r="K71" s="11" t="s">
        <v>42</v>
      </c>
      <c r="L71" s="68">
        <f>M71+Q72</f>
        <v>1300</v>
      </c>
      <c r="M71" s="65">
        <v>600</v>
      </c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90"/>
      <c r="AA71" s="65"/>
      <c r="AB71" s="65"/>
      <c r="AC71" s="65"/>
      <c r="AD71" s="65"/>
      <c r="AE71" s="96"/>
      <c r="AF71" s="78"/>
      <c r="AG71" s="1"/>
      <c r="AH71" s="125"/>
    </row>
    <row r="72" ht="75" customHeight="1" spans="1:34">
      <c r="A72" s="25"/>
      <c r="B72" s="44"/>
      <c r="C72" s="25"/>
      <c r="D72" s="25"/>
      <c r="E72" s="25"/>
      <c r="F72" s="25"/>
      <c r="G72" s="51"/>
      <c r="H72" s="25"/>
      <c r="I72" s="70"/>
      <c r="J72" s="11" t="s">
        <v>57</v>
      </c>
      <c r="K72" s="11" t="s">
        <v>58</v>
      </c>
      <c r="L72" s="69"/>
      <c r="M72" s="65"/>
      <c r="N72" s="65"/>
      <c r="O72" s="65"/>
      <c r="P72" s="65"/>
      <c r="Q72" s="65">
        <v>700</v>
      </c>
      <c r="R72" s="65"/>
      <c r="S72" s="65"/>
      <c r="T72" s="65"/>
      <c r="U72" s="65"/>
      <c r="V72" s="65"/>
      <c r="W72" s="65"/>
      <c r="X72" s="65"/>
      <c r="Y72" s="65"/>
      <c r="Z72" s="90"/>
      <c r="AA72" s="65"/>
      <c r="AB72" s="65"/>
      <c r="AC72" s="65"/>
      <c r="AD72" s="65"/>
      <c r="AE72" s="96"/>
      <c r="AF72" s="78"/>
      <c r="AG72" s="1"/>
      <c r="AH72" s="126"/>
    </row>
    <row r="73" ht="48" customHeight="1" spans="1:34">
      <c r="A73" s="20">
        <v>39</v>
      </c>
      <c r="B73" s="21" t="s">
        <v>170</v>
      </c>
      <c r="C73" s="22" t="s">
        <v>171</v>
      </c>
      <c r="D73" s="105" t="s">
        <v>167</v>
      </c>
      <c r="E73" s="22" t="s">
        <v>172</v>
      </c>
      <c r="F73" s="22" t="s">
        <v>173</v>
      </c>
      <c r="G73" s="23" t="s">
        <v>38</v>
      </c>
      <c r="H73" s="22" t="s">
        <v>40</v>
      </c>
      <c r="I73" s="22" t="s">
        <v>40</v>
      </c>
      <c r="J73" s="20" t="s">
        <v>57</v>
      </c>
      <c r="K73" s="20" t="s">
        <v>58</v>
      </c>
      <c r="L73" s="68">
        <f>Q73</f>
        <v>496.98</v>
      </c>
      <c r="M73" s="68"/>
      <c r="N73" s="68"/>
      <c r="O73" s="68"/>
      <c r="P73" s="68"/>
      <c r="Q73" s="68">
        <v>496.98</v>
      </c>
      <c r="R73" s="68"/>
      <c r="S73" s="68"/>
      <c r="T73" s="68"/>
      <c r="U73" s="68"/>
      <c r="V73" s="68"/>
      <c r="W73" s="68"/>
      <c r="X73" s="68"/>
      <c r="Y73" s="68"/>
      <c r="Z73" s="120"/>
      <c r="AA73" s="68"/>
      <c r="AB73" s="68"/>
      <c r="AC73" s="68"/>
      <c r="AD73" s="68"/>
      <c r="AE73" s="121"/>
      <c r="AF73" s="122"/>
      <c r="AG73" s="1"/>
      <c r="AH73" s="2"/>
    </row>
    <row r="74" s="2" customFormat="1" ht="48" customHeight="1" spans="1:35">
      <c r="A74" s="11">
        <v>40</v>
      </c>
      <c r="B74" s="37" t="s">
        <v>174</v>
      </c>
      <c r="C74" s="32" t="s">
        <v>175</v>
      </c>
      <c r="D74" s="24" t="s">
        <v>35</v>
      </c>
      <c r="E74" s="24"/>
      <c r="F74" s="24" t="s">
        <v>176</v>
      </c>
      <c r="G74" s="19" t="s">
        <v>177</v>
      </c>
      <c r="H74" s="16" t="s">
        <v>134</v>
      </c>
      <c r="I74" s="16" t="s">
        <v>178</v>
      </c>
      <c r="J74" s="11" t="s">
        <v>179</v>
      </c>
      <c r="K74" s="11" t="s">
        <v>180</v>
      </c>
      <c r="L74" s="65">
        <f>S74</f>
        <v>40</v>
      </c>
      <c r="M74" s="65"/>
      <c r="N74" s="65"/>
      <c r="O74" s="65"/>
      <c r="P74" s="65"/>
      <c r="Q74" s="65"/>
      <c r="R74" s="65"/>
      <c r="S74" s="65">
        <v>40</v>
      </c>
      <c r="T74" s="65"/>
      <c r="U74" s="65"/>
      <c r="V74" s="65"/>
      <c r="W74" s="65"/>
      <c r="X74" s="65"/>
      <c r="Y74" s="65"/>
      <c r="Z74" s="90"/>
      <c r="AA74" s="65"/>
      <c r="AB74" s="65"/>
      <c r="AC74" s="65"/>
      <c r="AD74" s="65"/>
      <c r="AE74" s="77"/>
      <c r="AF74" s="78"/>
      <c r="AG74" s="97"/>
      <c r="AI74" s="127"/>
    </row>
    <row r="75" s="2" customFormat="1" ht="48" customHeight="1" spans="1:35">
      <c r="A75" s="11"/>
      <c r="B75" s="44"/>
      <c r="C75" s="32"/>
      <c r="D75" s="29"/>
      <c r="E75" s="29"/>
      <c r="F75" s="29"/>
      <c r="G75" s="19"/>
      <c r="H75" s="16"/>
      <c r="I75" s="16"/>
      <c r="J75" s="11"/>
      <c r="K75" s="11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90"/>
      <c r="AA75" s="65"/>
      <c r="AB75" s="65"/>
      <c r="AC75" s="65"/>
      <c r="AD75" s="65"/>
      <c r="AE75" s="77"/>
      <c r="AF75" s="78"/>
      <c r="AG75" s="97"/>
      <c r="AI75" s="127"/>
    </row>
    <row r="76" ht="48" customHeight="1" spans="1:34">
      <c r="A76" s="58">
        <v>41</v>
      </c>
      <c r="B76" s="26" t="s">
        <v>181</v>
      </c>
      <c r="C76" s="50" t="s">
        <v>182</v>
      </c>
      <c r="D76" s="29" t="s">
        <v>35</v>
      </c>
      <c r="E76" s="29"/>
      <c r="F76" s="29" t="s">
        <v>176</v>
      </c>
      <c r="G76" s="28" t="s">
        <v>183</v>
      </c>
      <c r="H76" s="27" t="s">
        <v>184</v>
      </c>
      <c r="I76" s="27" t="s">
        <v>178</v>
      </c>
      <c r="J76" s="11" t="s">
        <v>179</v>
      </c>
      <c r="K76" s="11" t="s">
        <v>180</v>
      </c>
      <c r="L76" s="69">
        <f>S76</f>
        <v>50</v>
      </c>
      <c r="M76" s="70"/>
      <c r="N76" s="70"/>
      <c r="O76" s="70"/>
      <c r="P76" s="70"/>
      <c r="Q76" s="70"/>
      <c r="R76" s="70"/>
      <c r="S76" s="70">
        <v>50</v>
      </c>
      <c r="T76" s="70"/>
      <c r="U76" s="70"/>
      <c r="V76" s="70"/>
      <c r="W76" s="70"/>
      <c r="X76" s="70"/>
      <c r="Y76" s="70"/>
      <c r="Z76" s="123"/>
      <c r="AA76" s="70"/>
      <c r="AB76" s="70"/>
      <c r="AC76" s="70"/>
      <c r="AD76" s="70"/>
      <c r="AE76" s="124"/>
      <c r="AF76" s="91"/>
      <c r="AG76" s="97"/>
      <c r="AH76" s="2"/>
    </row>
    <row r="77" ht="48" customHeight="1" spans="1:34">
      <c r="A77" s="20">
        <v>42</v>
      </c>
      <c r="B77" s="26" t="s">
        <v>185</v>
      </c>
      <c r="C77" s="50" t="s">
        <v>186</v>
      </c>
      <c r="D77" s="15" t="s">
        <v>35</v>
      </c>
      <c r="E77" s="15"/>
      <c r="F77" s="15" t="s">
        <v>176</v>
      </c>
      <c r="G77" s="17" t="s">
        <v>187</v>
      </c>
      <c r="H77" s="15" t="s">
        <v>188</v>
      </c>
      <c r="I77" s="27" t="s">
        <v>178</v>
      </c>
      <c r="J77" s="11" t="s">
        <v>179</v>
      </c>
      <c r="K77" s="11" t="s">
        <v>180</v>
      </c>
      <c r="L77" s="68">
        <f>S77</f>
        <v>40</v>
      </c>
      <c r="M77" s="65"/>
      <c r="N77" s="65"/>
      <c r="O77" s="65"/>
      <c r="P77" s="65"/>
      <c r="Q77" s="65"/>
      <c r="R77" s="65"/>
      <c r="S77" s="65">
        <v>40</v>
      </c>
      <c r="T77" s="65"/>
      <c r="U77" s="65"/>
      <c r="V77" s="65"/>
      <c r="W77" s="65"/>
      <c r="X77" s="65"/>
      <c r="Y77" s="65"/>
      <c r="Z77" s="90"/>
      <c r="AA77" s="65"/>
      <c r="AB77" s="65"/>
      <c r="AC77" s="65"/>
      <c r="AD77" s="65"/>
      <c r="AE77" s="78"/>
      <c r="AF77" s="78"/>
      <c r="AG77" s="97"/>
      <c r="AH77" s="2"/>
    </row>
    <row r="78" ht="48" customHeight="1" spans="1:34">
      <c r="A78" s="20">
        <v>43</v>
      </c>
      <c r="B78" s="14" t="s">
        <v>189</v>
      </c>
      <c r="C78" s="15" t="s">
        <v>190</v>
      </c>
      <c r="D78" s="15" t="s">
        <v>35</v>
      </c>
      <c r="E78" s="15"/>
      <c r="F78" s="15" t="s">
        <v>37</v>
      </c>
      <c r="G78" s="17" t="s">
        <v>191</v>
      </c>
      <c r="H78" s="15" t="s">
        <v>63</v>
      </c>
      <c r="I78" s="27" t="s">
        <v>178</v>
      </c>
      <c r="J78" s="11" t="s">
        <v>41</v>
      </c>
      <c r="K78" s="11" t="s">
        <v>42</v>
      </c>
      <c r="L78" s="65">
        <f>M78</f>
        <v>250</v>
      </c>
      <c r="M78" s="65">
        <v>250</v>
      </c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90"/>
      <c r="AA78" s="65"/>
      <c r="AB78" s="65"/>
      <c r="AC78" s="65"/>
      <c r="AD78" s="65"/>
      <c r="AE78" s="78"/>
      <c r="AF78" s="78"/>
      <c r="AG78" s="97"/>
      <c r="AH78" s="2"/>
    </row>
    <row r="79" ht="48" customHeight="1" spans="1:34">
      <c r="A79" s="20">
        <v>44</v>
      </c>
      <c r="B79" s="14" t="s">
        <v>192</v>
      </c>
      <c r="C79" s="32" t="s">
        <v>193</v>
      </c>
      <c r="D79" s="15" t="s">
        <v>35</v>
      </c>
      <c r="E79" s="15" t="s">
        <v>36</v>
      </c>
      <c r="F79" s="15" t="s">
        <v>194</v>
      </c>
      <c r="G79" s="17" t="s">
        <v>194</v>
      </c>
      <c r="H79" s="15" t="s">
        <v>134</v>
      </c>
      <c r="I79" s="27" t="s">
        <v>178</v>
      </c>
      <c r="J79" s="11"/>
      <c r="K79" s="11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90"/>
      <c r="AA79" s="65"/>
      <c r="AB79" s="65"/>
      <c r="AC79" s="65"/>
      <c r="AD79" s="65"/>
      <c r="AE79" s="78"/>
      <c r="AF79" s="78"/>
      <c r="AG79" s="97"/>
      <c r="AH79" s="2"/>
    </row>
    <row r="80" ht="48" customHeight="1" spans="1:34">
      <c r="A80" s="20">
        <v>45</v>
      </c>
      <c r="B80" s="21" t="s">
        <v>195</v>
      </c>
      <c r="C80" s="106" t="s">
        <v>196</v>
      </c>
      <c r="D80" s="24" t="s">
        <v>197</v>
      </c>
      <c r="E80" s="24"/>
      <c r="F80" s="24" t="s">
        <v>198</v>
      </c>
      <c r="G80" s="107" t="s">
        <v>73</v>
      </c>
      <c r="H80" s="108" t="s">
        <v>74</v>
      </c>
      <c r="I80" s="108" t="s">
        <v>163</v>
      </c>
      <c r="J80" s="11" t="s">
        <v>41</v>
      </c>
      <c r="K80" s="11" t="s">
        <v>42</v>
      </c>
      <c r="L80" s="65">
        <f>M80</f>
        <v>100</v>
      </c>
      <c r="M80" s="65">
        <v>100</v>
      </c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90"/>
      <c r="AA80" s="65"/>
      <c r="AB80" s="65"/>
      <c r="AC80" s="65"/>
      <c r="AD80" s="65"/>
      <c r="AE80" s="77"/>
      <c r="AF80" s="78"/>
      <c r="AG80" s="97"/>
      <c r="AH80" s="2"/>
    </row>
    <row r="81" ht="48" customHeight="1" spans="1:34">
      <c r="A81" s="109"/>
      <c r="B81" s="110"/>
      <c r="C81" s="110"/>
      <c r="D81" s="29"/>
      <c r="E81" s="29"/>
      <c r="F81" s="29"/>
      <c r="G81" s="111"/>
      <c r="H81" s="112"/>
      <c r="I81" s="112"/>
      <c r="J81" s="11"/>
      <c r="K81" s="11"/>
      <c r="L81" s="119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90"/>
      <c r="AA81" s="65"/>
      <c r="AB81" s="65"/>
      <c r="AC81" s="65"/>
      <c r="AD81" s="65"/>
      <c r="AE81" s="77"/>
      <c r="AF81" s="78"/>
      <c r="AG81" s="97"/>
      <c r="AH81" s="2"/>
    </row>
    <row r="82" ht="48" customHeight="1" spans="1:34">
      <c r="A82" s="11"/>
      <c r="B82" s="15"/>
      <c r="C82" s="15"/>
      <c r="D82" s="15"/>
      <c r="E82" s="15"/>
      <c r="F82" s="15"/>
      <c r="G82" s="17"/>
      <c r="H82" s="16"/>
      <c r="I82" s="16"/>
      <c r="J82" s="11"/>
      <c r="K82" s="11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90"/>
      <c r="AA82" s="94"/>
      <c r="AB82" s="65"/>
      <c r="AC82" s="65"/>
      <c r="AD82" s="65"/>
      <c r="AE82" s="77"/>
      <c r="AF82" s="78"/>
      <c r="AG82" s="97"/>
      <c r="AH82" s="2"/>
    </row>
    <row r="83" ht="48" customHeight="1" spans="1:34">
      <c r="A83" s="20"/>
      <c r="B83" s="15"/>
      <c r="C83" s="15"/>
      <c r="D83" s="15"/>
      <c r="E83" s="15"/>
      <c r="F83" s="15"/>
      <c r="G83" s="19"/>
      <c r="H83" s="16"/>
      <c r="I83" s="16"/>
      <c r="J83" s="11"/>
      <c r="K83" s="11"/>
      <c r="L83" s="68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90"/>
      <c r="AA83" s="65"/>
      <c r="AB83" s="65"/>
      <c r="AC83" s="65"/>
      <c r="AD83" s="65"/>
      <c r="AE83" s="78"/>
      <c r="AF83" s="78"/>
      <c r="AG83" s="97"/>
      <c r="AH83" s="2"/>
    </row>
    <row r="84" ht="48" customHeight="1" spans="1:34">
      <c r="A84" s="20"/>
      <c r="B84" s="15"/>
      <c r="C84" s="15"/>
      <c r="D84" s="15"/>
      <c r="E84" s="15"/>
      <c r="F84" s="15"/>
      <c r="G84" s="19"/>
      <c r="H84" s="16"/>
      <c r="I84" s="16"/>
      <c r="J84" s="11"/>
      <c r="K84" s="11"/>
      <c r="L84" s="68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90"/>
      <c r="AA84" s="65"/>
      <c r="AB84" s="65"/>
      <c r="AC84" s="65"/>
      <c r="AD84" s="65"/>
      <c r="AE84" s="77"/>
      <c r="AF84" s="78"/>
      <c r="AG84" s="97"/>
      <c r="AH84" s="2"/>
    </row>
    <row r="85" ht="48" customHeight="1" spans="1:34">
      <c r="A85" s="20"/>
      <c r="B85" s="15"/>
      <c r="C85" s="15"/>
      <c r="D85" s="15"/>
      <c r="E85" s="15"/>
      <c r="F85" s="15"/>
      <c r="G85" s="19"/>
      <c r="H85" s="16"/>
      <c r="I85" s="16"/>
      <c r="J85" s="11"/>
      <c r="K85" s="11"/>
      <c r="L85" s="68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90"/>
      <c r="AA85" s="65"/>
      <c r="AB85" s="65"/>
      <c r="AC85" s="65"/>
      <c r="AD85" s="65"/>
      <c r="AE85" s="77"/>
      <c r="AF85" s="78"/>
      <c r="AG85" s="97"/>
      <c r="AH85" s="2"/>
    </row>
    <row r="86" ht="48" customHeight="1" spans="1:34">
      <c r="A86" s="20"/>
      <c r="B86" s="20"/>
      <c r="C86" s="20"/>
      <c r="D86" s="20"/>
      <c r="E86" s="20"/>
      <c r="F86" s="20"/>
      <c r="G86" s="49"/>
      <c r="H86" s="20"/>
      <c r="I86" s="68"/>
      <c r="J86" s="11"/>
      <c r="K86" s="11"/>
      <c r="L86" s="68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90"/>
      <c r="AA86" s="65"/>
      <c r="AB86" s="65"/>
      <c r="AC86" s="65"/>
      <c r="AD86" s="65"/>
      <c r="AE86" s="95"/>
      <c r="AF86" s="78"/>
      <c r="AG86" s="97"/>
      <c r="AH86" s="2"/>
    </row>
    <row r="87" ht="48" customHeight="1" spans="1:34">
      <c r="A87" s="58"/>
      <c r="B87" s="25"/>
      <c r="C87" s="25"/>
      <c r="D87" s="25"/>
      <c r="E87" s="25"/>
      <c r="F87" s="25"/>
      <c r="G87" s="51"/>
      <c r="H87" s="25"/>
      <c r="I87" s="70"/>
      <c r="J87" s="11"/>
      <c r="K87" s="11"/>
      <c r="L87" s="69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90"/>
      <c r="AA87" s="65"/>
      <c r="AB87" s="65"/>
      <c r="AC87" s="65"/>
      <c r="AD87" s="65"/>
      <c r="AE87" s="96"/>
      <c r="AF87" s="78"/>
      <c r="AG87" s="97"/>
      <c r="AH87" s="2"/>
    </row>
    <row r="88" ht="48" customHeight="1" spans="1:34">
      <c r="A88" s="20"/>
      <c r="B88" s="11"/>
      <c r="C88" s="11"/>
      <c r="D88" s="11"/>
      <c r="E88" s="11"/>
      <c r="F88" s="11"/>
      <c r="G88" s="12"/>
      <c r="H88" s="11"/>
      <c r="I88" s="65"/>
      <c r="J88" s="11"/>
      <c r="K88" s="11"/>
      <c r="L88" s="68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90"/>
      <c r="AA88" s="65"/>
      <c r="AB88" s="65"/>
      <c r="AC88" s="65"/>
      <c r="AD88" s="65"/>
      <c r="AE88" s="96"/>
      <c r="AF88" s="78"/>
      <c r="AG88" s="97"/>
      <c r="AH88" s="2"/>
    </row>
    <row r="89" ht="48" customHeight="1" spans="1:34">
      <c r="A89" s="20"/>
      <c r="B89" s="20"/>
      <c r="C89" s="11"/>
      <c r="D89" s="11"/>
      <c r="E89" s="11"/>
      <c r="F89" s="11"/>
      <c r="G89" s="12"/>
      <c r="H89" s="11"/>
      <c r="I89" s="65"/>
      <c r="J89" s="11"/>
      <c r="K89" s="11"/>
      <c r="L89" s="68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90"/>
      <c r="AA89" s="65"/>
      <c r="AB89" s="65"/>
      <c r="AC89" s="65"/>
      <c r="AD89" s="65"/>
      <c r="AE89" s="95"/>
      <c r="AF89" s="78"/>
      <c r="AG89" s="97"/>
      <c r="AH89" s="2"/>
    </row>
    <row r="90" ht="48" customHeight="1" spans="1:34">
      <c r="A90" s="25"/>
      <c r="B90" s="25"/>
      <c r="C90" s="11"/>
      <c r="D90" s="11"/>
      <c r="E90" s="11"/>
      <c r="F90" s="11"/>
      <c r="G90" s="12"/>
      <c r="H90" s="11"/>
      <c r="I90" s="65"/>
      <c r="J90" s="11"/>
      <c r="K90" s="11"/>
      <c r="L90" s="69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90"/>
      <c r="AA90" s="65"/>
      <c r="AB90" s="65"/>
      <c r="AC90" s="65"/>
      <c r="AD90" s="65"/>
      <c r="AE90" s="96"/>
      <c r="AF90" s="78"/>
      <c r="AG90" s="97"/>
      <c r="AH90" s="2"/>
    </row>
    <row r="91" ht="48" customHeight="1" spans="1:34">
      <c r="A91" s="20"/>
      <c r="B91" s="15"/>
      <c r="C91" s="15"/>
      <c r="D91" s="15"/>
      <c r="E91" s="15"/>
      <c r="F91" s="15"/>
      <c r="G91" s="19"/>
      <c r="H91" s="16"/>
      <c r="I91" s="16"/>
      <c r="J91" s="11"/>
      <c r="K91" s="11"/>
      <c r="L91" s="68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90"/>
      <c r="AA91" s="65"/>
      <c r="AB91" s="65"/>
      <c r="AC91" s="65"/>
      <c r="AD91" s="65"/>
      <c r="AE91" s="77"/>
      <c r="AF91" s="78"/>
      <c r="AG91" s="97"/>
      <c r="AH91" s="2"/>
    </row>
    <row r="92" ht="48" customHeight="1" spans="1:34">
      <c r="A92" s="20"/>
      <c r="B92" s="11"/>
      <c r="C92" s="11"/>
      <c r="D92" s="11"/>
      <c r="E92" s="11"/>
      <c r="F92" s="11"/>
      <c r="G92" s="12"/>
      <c r="H92" s="11"/>
      <c r="I92" s="65"/>
      <c r="J92" s="11"/>
      <c r="K92" s="11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90"/>
      <c r="AA92" s="65"/>
      <c r="AB92" s="65"/>
      <c r="AC92" s="65"/>
      <c r="AD92" s="65"/>
      <c r="AE92" s="96"/>
      <c r="AF92" s="78"/>
      <c r="AG92" s="97"/>
      <c r="AH92" s="2"/>
    </row>
    <row r="93" ht="48" customHeight="1" spans="1:34">
      <c r="A93" s="20"/>
      <c r="B93" s="20"/>
      <c r="C93" s="20"/>
      <c r="D93" s="20"/>
      <c r="E93" s="20"/>
      <c r="F93" s="20"/>
      <c r="G93" s="49"/>
      <c r="H93" s="20"/>
      <c r="I93" s="65"/>
      <c r="J93" s="11"/>
      <c r="K93" s="11"/>
      <c r="L93" s="68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90"/>
      <c r="AA93" s="65"/>
      <c r="AB93" s="65"/>
      <c r="AC93" s="65"/>
      <c r="AD93" s="65"/>
      <c r="AE93" s="96"/>
      <c r="AF93" s="78"/>
      <c r="AG93" s="97"/>
      <c r="AH93" s="2"/>
    </row>
    <row r="94" ht="48" customHeight="1" spans="1:34">
      <c r="A94" s="58"/>
      <c r="B94" s="58"/>
      <c r="C94" s="58"/>
      <c r="D94" s="58"/>
      <c r="E94" s="58"/>
      <c r="F94" s="58"/>
      <c r="G94" s="56"/>
      <c r="H94" s="58"/>
      <c r="I94" s="65"/>
      <c r="J94" s="11"/>
      <c r="K94" s="11"/>
      <c r="L94" s="69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90"/>
      <c r="AA94" s="65"/>
      <c r="AB94" s="65"/>
      <c r="AC94" s="65"/>
      <c r="AD94" s="65"/>
      <c r="AE94" s="96"/>
      <c r="AF94" s="78"/>
      <c r="AG94" s="97"/>
      <c r="AH94" s="2"/>
    </row>
    <row r="95" ht="48" customHeight="1" spans="1:34">
      <c r="A95" s="58"/>
      <c r="B95" s="58"/>
      <c r="C95" s="58"/>
      <c r="D95" s="58"/>
      <c r="E95" s="58"/>
      <c r="F95" s="58"/>
      <c r="G95" s="56"/>
      <c r="H95" s="58"/>
      <c r="I95" s="65"/>
      <c r="J95" s="11"/>
      <c r="K95" s="11"/>
      <c r="L95" s="69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90"/>
      <c r="AA95" s="65"/>
      <c r="AB95" s="65"/>
      <c r="AC95" s="65"/>
      <c r="AD95" s="65"/>
      <c r="AE95" s="96"/>
      <c r="AF95" s="78"/>
      <c r="AG95" s="97"/>
      <c r="AH95" s="2"/>
    </row>
    <row r="96" ht="48" customHeight="1" spans="1:34">
      <c r="A96" s="58"/>
      <c r="B96" s="58"/>
      <c r="C96" s="58"/>
      <c r="D96" s="58"/>
      <c r="E96" s="58"/>
      <c r="F96" s="58"/>
      <c r="G96" s="56"/>
      <c r="H96" s="58"/>
      <c r="I96" s="65"/>
      <c r="J96" s="11"/>
      <c r="K96" s="11"/>
      <c r="L96" s="69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90"/>
      <c r="AA96" s="65"/>
      <c r="AB96" s="65"/>
      <c r="AC96" s="65"/>
      <c r="AD96" s="65"/>
      <c r="AE96" s="96"/>
      <c r="AF96" s="78"/>
      <c r="AG96" s="97"/>
      <c r="AH96" s="2"/>
    </row>
    <row r="97" ht="48" customHeight="1" spans="1:34">
      <c r="A97" s="58"/>
      <c r="B97" s="25"/>
      <c r="C97" s="25"/>
      <c r="D97" s="25"/>
      <c r="E97" s="25"/>
      <c r="F97" s="25"/>
      <c r="G97" s="51"/>
      <c r="H97" s="25"/>
      <c r="I97" s="65"/>
      <c r="J97" s="11"/>
      <c r="K97" s="11"/>
      <c r="L97" s="69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90"/>
      <c r="AA97" s="65"/>
      <c r="AB97" s="65"/>
      <c r="AC97" s="65"/>
      <c r="AD97" s="65"/>
      <c r="AE97" s="96"/>
      <c r="AF97" s="78"/>
      <c r="AG97" s="97"/>
      <c r="AH97" s="2"/>
    </row>
    <row r="98" ht="48" customHeight="1" spans="1:34">
      <c r="A98" s="20"/>
      <c r="B98" s="15"/>
      <c r="C98" s="15"/>
      <c r="D98" s="15"/>
      <c r="E98" s="15"/>
      <c r="F98" s="15"/>
      <c r="G98" s="19"/>
      <c r="H98" s="16"/>
      <c r="I98" s="16"/>
      <c r="J98" s="11"/>
      <c r="K98" s="11"/>
      <c r="L98" s="68"/>
      <c r="M98" s="65"/>
      <c r="N98" s="65"/>
      <c r="O98" s="65"/>
      <c r="P98" s="65"/>
      <c r="Q98" s="65"/>
      <c r="R98" s="65"/>
      <c r="S98" s="65"/>
      <c r="T98" s="90"/>
      <c r="U98" s="65"/>
      <c r="V98" s="65"/>
      <c r="W98" s="65"/>
      <c r="X98" s="65"/>
      <c r="Y98" s="65"/>
      <c r="Z98" s="90"/>
      <c r="AA98" s="65"/>
      <c r="AB98" s="65"/>
      <c r="AC98" s="65"/>
      <c r="AD98" s="65"/>
      <c r="AE98" s="77"/>
      <c r="AF98" s="78"/>
      <c r="AG98" s="97"/>
      <c r="AH98" s="2"/>
    </row>
    <row r="99" ht="48" customHeight="1" spans="1:34">
      <c r="A99" s="20"/>
      <c r="B99" s="11"/>
      <c r="C99" s="11"/>
      <c r="D99" s="11"/>
      <c r="E99" s="11"/>
      <c r="F99" s="11"/>
      <c r="G99" s="12"/>
      <c r="H99" s="11"/>
      <c r="I99" s="65"/>
      <c r="J99" s="11"/>
      <c r="K99" s="11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90"/>
      <c r="AA99" s="65"/>
      <c r="AB99" s="65"/>
      <c r="AC99" s="65"/>
      <c r="AD99" s="65"/>
      <c r="AE99" s="96"/>
      <c r="AF99" s="78"/>
      <c r="AG99" s="97"/>
      <c r="AH99" s="2"/>
    </row>
    <row r="100" ht="48" customHeight="1" spans="1:34">
      <c r="A100" s="20"/>
      <c r="B100" s="11"/>
      <c r="C100" s="11"/>
      <c r="D100" s="11"/>
      <c r="E100" s="11"/>
      <c r="F100" s="11"/>
      <c r="G100" s="12"/>
      <c r="H100" s="11"/>
      <c r="I100" s="65"/>
      <c r="J100" s="11"/>
      <c r="K100" s="11"/>
      <c r="L100" s="65"/>
      <c r="M100" s="65"/>
      <c r="N100" s="65"/>
      <c r="O100" s="65"/>
      <c r="P100" s="65"/>
      <c r="Q100" s="65"/>
      <c r="R100" s="65"/>
      <c r="S100" s="65"/>
      <c r="T100" s="90"/>
      <c r="U100" s="65"/>
      <c r="V100" s="65"/>
      <c r="W100" s="65"/>
      <c r="X100" s="65"/>
      <c r="Y100" s="65"/>
      <c r="Z100" s="90"/>
      <c r="AA100" s="65"/>
      <c r="AB100" s="65"/>
      <c r="AC100" s="65"/>
      <c r="AD100" s="65"/>
      <c r="AE100" s="96"/>
      <c r="AF100" s="78"/>
      <c r="AG100" s="97"/>
      <c r="AH100" s="2"/>
    </row>
    <row r="101" ht="48" customHeight="1" spans="1:34">
      <c r="A101" s="20"/>
      <c r="B101" s="15"/>
      <c r="C101" s="15"/>
      <c r="D101" s="15"/>
      <c r="E101" s="15"/>
      <c r="F101" s="15"/>
      <c r="G101" s="19"/>
      <c r="H101" s="16"/>
      <c r="I101" s="16"/>
      <c r="J101" s="11"/>
      <c r="K101" s="11"/>
      <c r="L101" s="68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90"/>
      <c r="AA101" s="65"/>
      <c r="AB101" s="65"/>
      <c r="AC101" s="65"/>
      <c r="AD101" s="65"/>
      <c r="AE101" s="77"/>
      <c r="AF101" s="78"/>
      <c r="AG101" s="97"/>
      <c r="AH101" s="2"/>
    </row>
    <row r="102" ht="48" customHeight="1" spans="1:34">
      <c r="A102" s="20"/>
      <c r="B102" s="15"/>
      <c r="C102" s="15"/>
      <c r="D102" s="15"/>
      <c r="E102" s="15"/>
      <c r="F102" s="15"/>
      <c r="G102" s="19"/>
      <c r="H102" s="16"/>
      <c r="I102" s="16"/>
      <c r="J102" s="11"/>
      <c r="K102" s="11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90"/>
      <c r="AA102" s="65"/>
      <c r="AB102" s="65"/>
      <c r="AC102" s="65"/>
      <c r="AD102" s="65"/>
      <c r="AE102" s="77"/>
      <c r="AF102" s="78"/>
      <c r="AG102" s="97"/>
      <c r="AH102" s="2"/>
    </row>
    <row r="103" ht="48" customHeight="1" spans="1:34">
      <c r="A103" s="20"/>
      <c r="B103" s="15"/>
      <c r="C103" s="15"/>
      <c r="D103" s="15"/>
      <c r="E103" s="15"/>
      <c r="F103" s="15"/>
      <c r="G103" s="17"/>
      <c r="H103" s="15"/>
      <c r="I103" s="65"/>
      <c r="J103" s="11"/>
      <c r="K103" s="11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90"/>
      <c r="AA103" s="94"/>
      <c r="AB103" s="65"/>
      <c r="AC103" s="65"/>
      <c r="AD103" s="65"/>
      <c r="AE103" s="93"/>
      <c r="AF103" s="78"/>
      <c r="AG103" s="97"/>
      <c r="AH103" s="2"/>
    </row>
    <row r="104" ht="48" customHeight="1" spans="1:34">
      <c r="A104" s="20"/>
      <c r="B104" s="15"/>
      <c r="C104" s="15"/>
      <c r="D104" s="15"/>
      <c r="E104" s="15"/>
      <c r="F104" s="15"/>
      <c r="G104" s="17"/>
      <c r="H104" s="15"/>
      <c r="I104" s="65"/>
      <c r="J104" s="11"/>
      <c r="K104" s="11"/>
      <c r="L104" s="65"/>
      <c r="M104" s="90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90"/>
      <c r="AA104" s="65"/>
      <c r="AB104" s="65"/>
      <c r="AC104" s="65"/>
      <c r="AD104" s="65"/>
      <c r="AE104" s="92"/>
      <c r="AF104" s="78"/>
      <c r="AG104" s="97"/>
      <c r="AH104" s="2"/>
    </row>
    <row r="105" ht="48" customHeight="1" spans="1:34">
      <c r="A105" s="20"/>
      <c r="B105" s="24"/>
      <c r="C105" s="103"/>
      <c r="D105" s="103"/>
      <c r="E105" s="103"/>
      <c r="F105" s="103"/>
      <c r="G105" s="113"/>
      <c r="H105" s="24"/>
      <c r="I105" s="22"/>
      <c r="J105" s="11"/>
      <c r="K105" s="11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90"/>
      <c r="AA105" s="65"/>
      <c r="AB105" s="65"/>
      <c r="AC105" s="65"/>
      <c r="AD105" s="65"/>
      <c r="AE105" s="78"/>
      <c r="AF105" s="78"/>
      <c r="AG105" s="97"/>
      <c r="AH105" s="2"/>
    </row>
    <row r="106" ht="48" customHeight="1" spans="1:34">
      <c r="A106" s="58"/>
      <c r="B106" s="55"/>
      <c r="C106" s="114"/>
      <c r="D106" s="114"/>
      <c r="E106" s="114"/>
      <c r="F106" s="114"/>
      <c r="G106" s="115"/>
      <c r="H106" s="55"/>
      <c r="I106" s="42"/>
      <c r="J106" s="11"/>
      <c r="K106" s="11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90"/>
      <c r="AA106" s="65"/>
      <c r="AB106" s="65"/>
      <c r="AC106" s="65"/>
      <c r="AD106" s="65"/>
      <c r="AE106" s="78"/>
      <c r="AF106" s="78"/>
      <c r="AG106" s="97"/>
      <c r="AH106" s="2"/>
    </row>
    <row r="107" ht="48" customHeight="1" spans="1:34">
      <c r="A107" s="58"/>
      <c r="B107" s="55"/>
      <c r="C107" s="114"/>
      <c r="D107" s="114"/>
      <c r="E107" s="114"/>
      <c r="F107" s="114"/>
      <c r="G107" s="115"/>
      <c r="H107" s="55"/>
      <c r="I107" s="42"/>
      <c r="J107" s="11"/>
      <c r="K107" s="11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90"/>
      <c r="AA107" s="65"/>
      <c r="AB107" s="65"/>
      <c r="AC107" s="65"/>
      <c r="AD107" s="65"/>
      <c r="AE107" s="92"/>
      <c r="AF107" s="78"/>
      <c r="AG107" s="97"/>
      <c r="AH107" s="2"/>
    </row>
    <row r="108" ht="48" customHeight="1" spans="1:34">
      <c r="A108" s="25"/>
      <c r="B108" s="29"/>
      <c r="C108" s="104"/>
      <c r="D108" s="104"/>
      <c r="E108" s="104"/>
      <c r="F108" s="104"/>
      <c r="G108" s="116"/>
      <c r="H108" s="29"/>
      <c r="I108" s="27"/>
      <c r="J108" s="11"/>
      <c r="K108" s="11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90"/>
      <c r="AA108" s="65"/>
      <c r="AB108" s="65"/>
      <c r="AC108" s="65"/>
      <c r="AD108" s="65"/>
      <c r="AE108" s="78"/>
      <c r="AF108" s="78"/>
      <c r="AG108" s="97"/>
      <c r="AH108" s="2"/>
    </row>
    <row r="109" ht="48" customHeight="1" spans="1:34">
      <c r="A109" s="20"/>
      <c r="B109" s="24"/>
      <c r="C109" s="103"/>
      <c r="D109" s="103"/>
      <c r="E109" s="103"/>
      <c r="F109" s="103"/>
      <c r="G109" s="113"/>
      <c r="H109" s="22"/>
      <c r="I109" s="22"/>
      <c r="J109" s="11"/>
      <c r="K109" s="11"/>
      <c r="L109" s="65"/>
      <c r="M109" s="7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90"/>
      <c r="AA109" s="65"/>
      <c r="AB109" s="65"/>
      <c r="AC109" s="65"/>
      <c r="AD109" s="65"/>
      <c r="AE109" s="93"/>
      <c r="AF109" s="78"/>
      <c r="AG109" s="97"/>
      <c r="AH109" s="2"/>
    </row>
    <row r="110" ht="48" customHeight="1" spans="1:34">
      <c r="A110" s="25"/>
      <c r="B110" s="29"/>
      <c r="C110" s="104"/>
      <c r="D110" s="104"/>
      <c r="E110" s="104"/>
      <c r="F110" s="104"/>
      <c r="G110" s="116"/>
      <c r="H110" s="27"/>
      <c r="I110" s="27"/>
      <c r="J110" s="11"/>
      <c r="K110" s="11"/>
      <c r="L110" s="65"/>
      <c r="M110" s="65"/>
      <c r="N110" s="65"/>
      <c r="O110" s="65"/>
      <c r="P110" s="65"/>
      <c r="Q110" s="75"/>
      <c r="R110" s="65"/>
      <c r="S110" s="65"/>
      <c r="T110" s="65"/>
      <c r="U110" s="65"/>
      <c r="V110" s="65"/>
      <c r="W110" s="65"/>
      <c r="X110" s="65"/>
      <c r="Y110" s="65"/>
      <c r="Z110" s="90"/>
      <c r="AA110" s="65"/>
      <c r="AB110" s="75"/>
      <c r="AC110" s="65"/>
      <c r="AD110" s="65"/>
      <c r="AE110" s="78"/>
      <c r="AF110" s="78"/>
      <c r="AG110" s="97"/>
      <c r="AH110" s="2"/>
    </row>
    <row r="111" ht="48" customHeight="1" spans="1:34">
      <c r="A111" s="20"/>
      <c r="B111" s="24"/>
      <c r="C111" s="24"/>
      <c r="D111" s="24"/>
      <c r="E111" s="24"/>
      <c r="F111" s="24"/>
      <c r="G111" s="113"/>
      <c r="H111" s="24"/>
      <c r="I111" s="22"/>
      <c r="J111" s="11"/>
      <c r="K111" s="11"/>
      <c r="L111" s="68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90"/>
      <c r="AA111" s="65"/>
      <c r="AB111" s="65"/>
      <c r="AC111" s="65"/>
      <c r="AD111" s="65"/>
      <c r="AE111" s="78"/>
      <c r="AF111" s="78"/>
      <c r="AG111" s="97"/>
      <c r="AH111" s="2"/>
    </row>
    <row r="112" ht="48" customHeight="1" spans="1:34">
      <c r="A112" s="58"/>
      <c r="B112" s="55"/>
      <c r="C112" s="55"/>
      <c r="D112" s="55"/>
      <c r="E112" s="55"/>
      <c r="F112" s="55"/>
      <c r="G112" s="115"/>
      <c r="H112" s="55"/>
      <c r="I112" s="42"/>
      <c r="J112" s="11"/>
      <c r="K112" s="11"/>
      <c r="L112" s="69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90"/>
      <c r="AA112" s="65"/>
      <c r="AB112" s="65"/>
      <c r="AC112" s="65"/>
      <c r="AD112" s="65"/>
      <c r="AE112" s="78"/>
      <c r="AF112" s="78"/>
      <c r="AG112" s="97"/>
      <c r="AH112" s="2"/>
    </row>
    <row r="113" ht="48" customHeight="1" spans="1:34">
      <c r="A113" s="25"/>
      <c r="B113" s="29"/>
      <c r="C113" s="29"/>
      <c r="D113" s="29"/>
      <c r="E113" s="29"/>
      <c r="F113" s="29"/>
      <c r="G113" s="116"/>
      <c r="H113" s="29"/>
      <c r="I113" s="27"/>
      <c r="J113" s="11"/>
      <c r="K113" s="11"/>
      <c r="L113" s="70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90"/>
      <c r="AA113" s="65"/>
      <c r="AB113" s="65"/>
      <c r="AC113" s="65"/>
      <c r="AD113" s="65"/>
      <c r="AE113" s="78"/>
      <c r="AF113" s="78"/>
      <c r="AG113" s="97"/>
      <c r="AH113" s="2"/>
    </row>
    <row r="114" ht="48" customHeight="1" spans="1:34">
      <c r="A114" s="11"/>
      <c r="B114" s="15"/>
      <c r="C114" s="15"/>
      <c r="D114" s="15"/>
      <c r="E114" s="15"/>
      <c r="F114" s="15"/>
      <c r="G114" s="17"/>
      <c r="H114" s="15"/>
      <c r="I114" s="15"/>
      <c r="J114" s="11"/>
      <c r="K114" s="11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90"/>
      <c r="AA114" s="65"/>
      <c r="AB114" s="65"/>
      <c r="AC114" s="65"/>
      <c r="AD114" s="65"/>
      <c r="AE114" s="78"/>
      <c r="AF114" s="78"/>
      <c r="AG114" s="97"/>
      <c r="AH114" s="2"/>
    </row>
    <row r="115" ht="48" customHeight="1" spans="1:34">
      <c r="A115" s="11"/>
      <c r="B115" s="11"/>
      <c r="C115" s="11"/>
      <c r="D115" s="11"/>
      <c r="E115" s="11"/>
      <c r="F115" s="11"/>
      <c r="G115" s="12"/>
      <c r="H115" s="11"/>
      <c r="I115" s="65"/>
      <c r="J115" s="11"/>
      <c r="K115" s="11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90"/>
      <c r="AA115" s="65"/>
      <c r="AB115" s="65"/>
      <c r="AC115" s="65"/>
      <c r="AD115" s="65"/>
      <c r="AE115" s="96"/>
      <c r="AF115" s="78"/>
      <c r="AG115" s="97"/>
      <c r="AH115" s="2"/>
    </row>
    <row r="116" ht="48" customHeight="1" spans="1:34">
      <c r="A116" s="11"/>
      <c r="B116" s="11"/>
      <c r="C116" s="11"/>
      <c r="D116" s="11"/>
      <c r="E116" s="11"/>
      <c r="F116" s="11"/>
      <c r="G116" s="12"/>
      <c r="H116" s="11"/>
      <c r="I116" s="65"/>
      <c r="J116" s="11"/>
      <c r="K116" s="11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90"/>
      <c r="AA116" s="65"/>
      <c r="AB116" s="65"/>
      <c r="AC116" s="65"/>
      <c r="AD116" s="65"/>
      <c r="AE116" s="95"/>
      <c r="AF116" s="78"/>
      <c r="AG116" s="97"/>
      <c r="AH116" s="2"/>
    </row>
    <row r="117" ht="48" customHeight="1" spans="1:34">
      <c r="A117" s="20"/>
      <c r="B117" s="20"/>
      <c r="C117" s="20"/>
      <c r="D117" s="20"/>
      <c r="E117" s="20"/>
      <c r="F117" s="20"/>
      <c r="G117" s="49"/>
      <c r="H117" s="20"/>
      <c r="I117" s="68"/>
      <c r="J117" s="11"/>
      <c r="K117" s="11"/>
      <c r="L117" s="68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90"/>
      <c r="AA117" s="65"/>
      <c r="AB117" s="65"/>
      <c r="AC117" s="65"/>
      <c r="AD117" s="65"/>
      <c r="AE117" s="96"/>
      <c r="AF117" s="78"/>
      <c r="AG117" s="97"/>
      <c r="AH117" s="2"/>
    </row>
    <row r="118" ht="48" customHeight="1" spans="1:34">
      <c r="A118" s="25"/>
      <c r="B118" s="25"/>
      <c r="C118" s="25"/>
      <c r="D118" s="25"/>
      <c r="E118" s="25"/>
      <c r="F118" s="25"/>
      <c r="G118" s="51"/>
      <c r="H118" s="25"/>
      <c r="I118" s="70"/>
      <c r="J118" s="11"/>
      <c r="K118" s="11"/>
      <c r="L118" s="70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90"/>
      <c r="AA118" s="65"/>
      <c r="AB118" s="65"/>
      <c r="AC118" s="65"/>
      <c r="AD118" s="65"/>
      <c r="AE118" s="96"/>
      <c r="AF118" s="78"/>
      <c r="AG118" s="97"/>
      <c r="AH118" s="2"/>
    </row>
    <row r="119" ht="48" customHeight="1" spans="1:34">
      <c r="A119" s="11"/>
      <c r="B119" s="11"/>
      <c r="C119" s="11"/>
      <c r="D119" s="11"/>
      <c r="E119" s="11"/>
      <c r="F119" s="11"/>
      <c r="G119" s="12"/>
      <c r="H119" s="11"/>
      <c r="I119" s="65"/>
      <c r="J119" s="11"/>
      <c r="K119" s="11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90"/>
      <c r="AA119" s="65"/>
      <c r="AB119" s="65"/>
      <c r="AC119" s="65"/>
      <c r="AD119" s="65"/>
      <c r="AE119" s="95"/>
      <c r="AF119" s="78"/>
      <c r="AG119" s="97"/>
      <c r="AH119" s="2"/>
    </row>
    <row r="120" ht="48" customHeight="1" spans="1:34">
      <c r="A120" s="20"/>
      <c r="B120" s="20"/>
      <c r="C120" s="20"/>
      <c r="D120" s="20"/>
      <c r="E120" s="20"/>
      <c r="F120" s="20"/>
      <c r="G120" s="49"/>
      <c r="H120" s="20"/>
      <c r="I120" s="68"/>
      <c r="J120" s="11"/>
      <c r="K120" s="11"/>
      <c r="L120" s="68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90"/>
      <c r="AA120" s="65"/>
      <c r="AB120" s="65"/>
      <c r="AC120" s="65"/>
      <c r="AD120" s="65"/>
      <c r="AE120" s="96"/>
      <c r="AF120" s="78"/>
      <c r="AG120" s="97"/>
      <c r="AH120" s="2"/>
    </row>
    <row r="121" ht="48" customHeight="1" spans="1:34">
      <c r="A121" s="58"/>
      <c r="B121" s="58"/>
      <c r="C121" s="58"/>
      <c r="D121" s="58"/>
      <c r="E121" s="58"/>
      <c r="F121" s="58"/>
      <c r="G121" s="56"/>
      <c r="H121" s="58"/>
      <c r="I121" s="69"/>
      <c r="J121" s="11"/>
      <c r="K121" s="11"/>
      <c r="L121" s="70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90"/>
      <c r="AA121" s="65"/>
      <c r="AB121" s="65"/>
      <c r="AC121" s="65"/>
      <c r="AD121" s="65"/>
      <c r="AE121" s="96"/>
      <c r="AF121" s="78"/>
      <c r="AG121" s="97"/>
      <c r="AH121" s="2"/>
    </row>
    <row r="122" ht="48" customHeight="1" spans="1:34">
      <c r="A122" s="20"/>
      <c r="B122" s="20"/>
      <c r="C122" s="20"/>
      <c r="D122" s="20"/>
      <c r="E122" s="20"/>
      <c r="F122" s="20"/>
      <c r="G122" s="49"/>
      <c r="H122" s="20"/>
      <c r="I122" s="68"/>
      <c r="J122" s="11"/>
      <c r="K122" s="11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90"/>
      <c r="AA122" s="65"/>
      <c r="AB122" s="65"/>
      <c r="AC122" s="65"/>
      <c r="AD122" s="65"/>
      <c r="AE122" s="95"/>
      <c r="AF122" s="78"/>
      <c r="AG122" s="97"/>
      <c r="AH122" s="2"/>
    </row>
    <row r="123" ht="48" customHeight="1" spans="1:34">
      <c r="A123" s="25"/>
      <c r="B123" s="25"/>
      <c r="C123" s="25"/>
      <c r="D123" s="25"/>
      <c r="E123" s="25"/>
      <c r="F123" s="25"/>
      <c r="G123" s="51"/>
      <c r="H123" s="25"/>
      <c r="I123" s="70"/>
      <c r="J123" s="11"/>
      <c r="K123" s="11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90"/>
      <c r="AA123" s="65"/>
      <c r="AB123" s="65"/>
      <c r="AC123" s="65"/>
      <c r="AD123" s="65"/>
      <c r="AE123" s="96"/>
      <c r="AF123" s="78"/>
      <c r="AG123" s="97"/>
      <c r="AH123" s="2"/>
    </row>
    <row r="124" ht="48" customHeight="1" spans="1:34">
      <c r="A124" s="11"/>
      <c r="B124" s="15"/>
      <c r="C124" s="15"/>
      <c r="D124" s="15"/>
      <c r="E124" s="15"/>
      <c r="F124" s="15"/>
      <c r="G124" s="17"/>
      <c r="H124" s="15"/>
      <c r="I124" s="15"/>
      <c r="J124" s="11"/>
      <c r="K124" s="11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90"/>
      <c r="AA124" s="65"/>
      <c r="AB124" s="65"/>
      <c r="AC124" s="65"/>
      <c r="AD124" s="65"/>
      <c r="AE124" s="78"/>
      <c r="AF124" s="78"/>
      <c r="AG124" s="97"/>
      <c r="AH124" s="2"/>
    </row>
    <row r="125" ht="48" customHeight="1" spans="1:34">
      <c r="A125" s="20"/>
      <c r="B125" s="24"/>
      <c r="C125" s="24"/>
      <c r="D125" s="24"/>
      <c r="E125" s="24"/>
      <c r="F125" s="24"/>
      <c r="G125" s="113"/>
      <c r="H125" s="24"/>
      <c r="I125" s="24"/>
      <c r="J125" s="11"/>
      <c r="K125" s="11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90"/>
      <c r="AA125" s="65"/>
      <c r="AB125" s="65"/>
      <c r="AC125" s="65"/>
      <c r="AD125" s="65"/>
      <c r="AE125" s="78"/>
      <c r="AF125" s="78"/>
      <c r="AG125" s="97"/>
      <c r="AH125" s="2"/>
    </row>
    <row r="126" ht="48" customHeight="1" spans="1:34">
      <c r="A126" s="58"/>
      <c r="B126" s="55"/>
      <c r="C126" s="55"/>
      <c r="D126" s="55"/>
      <c r="E126" s="55"/>
      <c r="F126" s="55"/>
      <c r="G126" s="115"/>
      <c r="H126" s="55"/>
      <c r="I126" s="55"/>
      <c r="J126" s="11"/>
      <c r="K126" s="11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90"/>
      <c r="AA126" s="65"/>
      <c r="AB126" s="65"/>
      <c r="AC126" s="65"/>
      <c r="AD126" s="65"/>
      <c r="AE126" s="78"/>
      <c r="AF126" s="78"/>
      <c r="AG126" s="97"/>
      <c r="AH126" s="2"/>
    </row>
    <row r="127" ht="48" customHeight="1" spans="1:34">
      <c r="A127" s="25"/>
      <c r="B127" s="29"/>
      <c r="C127" s="29"/>
      <c r="D127" s="29"/>
      <c r="E127" s="29"/>
      <c r="F127" s="29"/>
      <c r="G127" s="116"/>
      <c r="H127" s="29"/>
      <c r="I127" s="29"/>
      <c r="J127" s="11"/>
      <c r="K127" s="11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94"/>
      <c r="X127" s="65"/>
      <c r="Y127" s="65"/>
      <c r="Z127" s="90"/>
      <c r="AA127" s="65"/>
      <c r="AB127" s="65"/>
      <c r="AC127" s="65"/>
      <c r="AD127" s="65"/>
      <c r="AE127" s="78"/>
      <c r="AF127" s="78"/>
      <c r="AG127" s="97"/>
      <c r="AH127" s="2"/>
    </row>
    <row r="128" ht="48" customHeight="1" spans="1:34">
      <c r="A128" s="11" t="s">
        <v>199</v>
      </c>
      <c r="B128" s="11"/>
      <c r="C128" s="117"/>
      <c r="D128" s="117"/>
      <c r="E128" s="117"/>
      <c r="F128" s="117"/>
      <c r="G128" s="118"/>
      <c r="H128" s="117"/>
      <c r="I128" s="117"/>
      <c r="J128" s="117"/>
      <c r="K128" s="117"/>
      <c r="L128" s="96">
        <f>SUM(L6:L127)</f>
        <v>31027</v>
      </c>
      <c r="M128" s="96">
        <f>SUM(M6:M127)</f>
        <v>20845</v>
      </c>
      <c r="N128" s="96">
        <f>SUM(N6:N127)</f>
        <v>1509</v>
      </c>
      <c r="O128" s="96">
        <f>SUM(O6:O127)</f>
        <v>1466</v>
      </c>
      <c r="P128" s="96">
        <f t="shared" ref="M128:S128" si="0">SUM(P6:P127)</f>
        <v>77</v>
      </c>
      <c r="Q128" s="96">
        <f t="shared" si="0"/>
        <v>6783</v>
      </c>
      <c r="R128" s="96">
        <f t="shared" si="0"/>
        <v>217</v>
      </c>
      <c r="S128" s="96">
        <f t="shared" si="0"/>
        <v>130</v>
      </c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>
        <f>SUM(AF6:AF124)</f>
        <v>100</v>
      </c>
      <c r="AG128" s="97"/>
      <c r="AH128" s="2"/>
    </row>
    <row r="129" ht="51" customHeight="1" spans="9:26">
      <c r="I129" s="128"/>
      <c r="L129" s="129"/>
      <c r="O129" s="129"/>
      <c r="P129" s="129"/>
      <c r="Q129" s="130"/>
      <c r="R129" s="130"/>
      <c r="S129" s="130"/>
      <c r="T129" s="130"/>
      <c r="U129" s="130"/>
      <c r="V129" s="130"/>
      <c r="W129" s="130"/>
      <c r="X129" s="130"/>
      <c r="Y129" s="130"/>
      <c r="Z129" s="131"/>
    </row>
    <row r="130" spans="9:26">
      <c r="I130" s="128"/>
      <c r="L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32"/>
    </row>
    <row r="131" spans="9:26">
      <c r="I131" s="128"/>
      <c r="L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32"/>
    </row>
    <row r="132" spans="9:15">
      <c r="I132" s="128"/>
      <c r="L132" s="129"/>
      <c r="O132" s="129"/>
    </row>
    <row r="133" spans="9:15">
      <c r="I133" s="128"/>
      <c r="L133" s="129"/>
      <c r="O133" s="129"/>
    </row>
    <row r="134" spans="9:15">
      <c r="I134" s="128"/>
      <c r="L134" s="129"/>
      <c r="O134" s="129"/>
    </row>
    <row r="135" spans="9:15">
      <c r="I135" s="128"/>
      <c r="L135" s="129"/>
      <c r="O135" s="129"/>
    </row>
    <row r="136" spans="9:15">
      <c r="I136" s="128"/>
      <c r="L136" s="129"/>
      <c r="O136" s="129"/>
    </row>
    <row r="137" spans="9:15">
      <c r="I137" s="128"/>
      <c r="L137" s="129"/>
      <c r="O137" s="129"/>
    </row>
    <row r="138" spans="9:16">
      <c r="I138" s="128"/>
      <c r="L138" s="129"/>
      <c r="O138" s="129"/>
      <c r="P138" s="6" t="s">
        <v>200</v>
      </c>
    </row>
    <row r="139" spans="9:15">
      <c r="I139" s="128"/>
      <c r="L139" s="129"/>
      <c r="O139" s="129"/>
    </row>
    <row r="140" spans="9:15">
      <c r="I140" s="128"/>
      <c r="L140" s="129"/>
      <c r="O140" s="129"/>
    </row>
    <row r="141" spans="9:15">
      <c r="I141" s="128"/>
      <c r="L141" s="129"/>
      <c r="O141" s="129"/>
    </row>
    <row r="142" spans="9:15">
      <c r="I142" s="128"/>
      <c r="L142" s="129"/>
      <c r="O142" s="129"/>
    </row>
    <row r="143" spans="9:15">
      <c r="I143" s="128"/>
      <c r="L143" s="129"/>
      <c r="O143" s="129"/>
    </row>
    <row r="144" spans="9:15">
      <c r="I144" s="128"/>
      <c r="L144" s="129"/>
      <c r="O144" s="129"/>
    </row>
    <row r="145" spans="9:15">
      <c r="I145" s="128"/>
      <c r="L145" s="129"/>
      <c r="O145" s="129"/>
    </row>
    <row r="146" spans="9:15">
      <c r="I146" s="128"/>
      <c r="L146" s="129"/>
      <c r="O146" s="129"/>
    </row>
    <row r="147" spans="9:12">
      <c r="I147" s="128"/>
      <c r="L147" s="129"/>
    </row>
    <row r="148" spans="9:12">
      <c r="I148" s="128"/>
      <c r="L148" s="129"/>
    </row>
    <row r="149" spans="9:12">
      <c r="I149" s="128"/>
      <c r="L149" s="129"/>
    </row>
    <row r="150" spans="9:12">
      <c r="I150" s="128"/>
      <c r="L150" s="129"/>
    </row>
    <row r="151" spans="9:12">
      <c r="I151" s="128"/>
      <c r="L151" s="129"/>
    </row>
    <row r="152" spans="9:12">
      <c r="I152" s="128"/>
      <c r="L152" s="129"/>
    </row>
    <row r="153" spans="9:12">
      <c r="I153" s="128"/>
      <c r="L153" s="129"/>
    </row>
    <row r="154" spans="9:12">
      <c r="I154" s="128"/>
      <c r="L154" s="129"/>
    </row>
    <row r="155" spans="9:9">
      <c r="I155" s="128"/>
    </row>
  </sheetData>
  <autoFilter ref="A5:AI80">
    <extLst/>
  </autoFilter>
  <mergeCells count="331">
    <mergeCell ref="A1:C1"/>
    <mergeCell ref="A2:AF2"/>
    <mergeCell ref="A3:G3"/>
    <mergeCell ref="K3:P3"/>
    <mergeCell ref="AA3:AE3"/>
    <mergeCell ref="M4:P4"/>
    <mergeCell ref="AA4:AD4"/>
    <mergeCell ref="A128:K128"/>
    <mergeCell ref="A4:A5"/>
    <mergeCell ref="A6:A7"/>
    <mergeCell ref="A10:A11"/>
    <mergeCell ref="A12:A13"/>
    <mergeCell ref="A16:A17"/>
    <mergeCell ref="A19:A20"/>
    <mergeCell ref="A22:A23"/>
    <mergeCell ref="A27:A28"/>
    <mergeCell ref="A30:A31"/>
    <mergeCell ref="A32:A34"/>
    <mergeCell ref="A35:A37"/>
    <mergeCell ref="A38:A40"/>
    <mergeCell ref="A41:A42"/>
    <mergeCell ref="A43:A45"/>
    <mergeCell ref="A46:A48"/>
    <mergeCell ref="A50:A52"/>
    <mergeCell ref="A53:A54"/>
    <mergeCell ref="A55:A56"/>
    <mergeCell ref="A57:A58"/>
    <mergeCell ref="A59:A60"/>
    <mergeCell ref="A61:A62"/>
    <mergeCell ref="A63:A64"/>
    <mergeCell ref="A65:A66"/>
    <mergeCell ref="A71:A72"/>
    <mergeCell ref="A74:A75"/>
    <mergeCell ref="A86:A87"/>
    <mergeCell ref="A89:A90"/>
    <mergeCell ref="A93:A97"/>
    <mergeCell ref="A105:A108"/>
    <mergeCell ref="A109:A110"/>
    <mergeCell ref="A111:A113"/>
    <mergeCell ref="A117:A118"/>
    <mergeCell ref="A120:A121"/>
    <mergeCell ref="A122:A123"/>
    <mergeCell ref="A125:A127"/>
    <mergeCell ref="B4:B5"/>
    <mergeCell ref="B6:B7"/>
    <mergeCell ref="B10:B11"/>
    <mergeCell ref="B12:B13"/>
    <mergeCell ref="B16:B17"/>
    <mergeCell ref="B19:B20"/>
    <mergeCell ref="B22:B23"/>
    <mergeCell ref="B27:B28"/>
    <mergeCell ref="B30:B31"/>
    <mergeCell ref="B32:B34"/>
    <mergeCell ref="B35:B37"/>
    <mergeCell ref="B38:B40"/>
    <mergeCell ref="B41:B42"/>
    <mergeCell ref="B43:B45"/>
    <mergeCell ref="B46:B48"/>
    <mergeCell ref="B50:B52"/>
    <mergeCell ref="B53:B54"/>
    <mergeCell ref="B55:B56"/>
    <mergeCell ref="B57:B58"/>
    <mergeCell ref="B59:B60"/>
    <mergeCell ref="B61:B62"/>
    <mergeCell ref="B63:B64"/>
    <mergeCell ref="B65:B66"/>
    <mergeCell ref="B71:B72"/>
    <mergeCell ref="B74:B75"/>
    <mergeCell ref="B86:B87"/>
    <mergeCell ref="B89:B90"/>
    <mergeCell ref="B93:B97"/>
    <mergeCell ref="B105:B108"/>
    <mergeCell ref="B109:B110"/>
    <mergeCell ref="B111:B113"/>
    <mergeCell ref="B117:B118"/>
    <mergeCell ref="B120:B121"/>
    <mergeCell ref="B122:B123"/>
    <mergeCell ref="B125:B127"/>
    <mergeCell ref="C4:C5"/>
    <mergeCell ref="C6:C7"/>
    <mergeCell ref="C10:C11"/>
    <mergeCell ref="C12:C13"/>
    <mergeCell ref="C16:C17"/>
    <mergeCell ref="C19:C20"/>
    <mergeCell ref="C22:C23"/>
    <mergeCell ref="C27:C28"/>
    <mergeCell ref="C30:C31"/>
    <mergeCell ref="C32:C34"/>
    <mergeCell ref="C35:C37"/>
    <mergeCell ref="C38:C40"/>
    <mergeCell ref="C41:C42"/>
    <mergeCell ref="C43:C45"/>
    <mergeCell ref="C46:C48"/>
    <mergeCell ref="C50:C52"/>
    <mergeCell ref="C53:C54"/>
    <mergeCell ref="C55:C56"/>
    <mergeCell ref="C57:C58"/>
    <mergeCell ref="C59:C60"/>
    <mergeCell ref="C61:C62"/>
    <mergeCell ref="C63:C64"/>
    <mergeCell ref="C65:C66"/>
    <mergeCell ref="C71:C72"/>
    <mergeCell ref="C74:C75"/>
    <mergeCell ref="C86:C87"/>
    <mergeCell ref="C89:C90"/>
    <mergeCell ref="C93:C97"/>
    <mergeCell ref="C105:C108"/>
    <mergeCell ref="C109:C110"/>
    <mergeCell ref="C111:C113"/>
    <mergeCell ref="C117:C118"/>
    <mergeCell ref="C120:C121"/>
    <mergeCell ref="C122:C123"/>
    <mergeCell ref="C125:C127"/>
    <mergeCell ref="D4:D5"/>
    <mergeCell ref="D6:D7"/>
    <mergeCell ref="D10:D11"/>
    <mergeCell ref="D12:D13"/>
    <mergeCell ref="D16:D17"/>
    <mergeCell ref="D19:D20"/>
    <mergeCell ref="D22:D23"/>
    <mergeCell ref="D27:D28"/>
    <mergeCell ref="D30:D31"/>
    <mergeCell ref="D32:D34"/>
    <mergeCell ref="D35:D37"/>
    <mergeCell ref="D38:D40"/>
    <mergeCell ref="D41:D42"/>
    <mergeCell ref="D43:D45"/>
    <mergeCell ref="D46:D48"/>
    <mergeCell ref="D50:D52"/>
    <mergeCell ref="D53:D54"/>
    <mergeCell ref="D55:D56"/>
    <mergeCell ref="D57:D58"/>
    <mergeCell ref="D59:D60"/>
    <mergeCell ref="D61:D62"/>
    <mergeCell ref="D63:D64"/>
    <mergeCell ref="D65:D66"/>
    <mergeCell ref="D71:D72"/>
    <mergeCell ref="D74:D75"/>
    <mergeCell ref="E4:E5"/>
    <mergeCell ref="E6:E7"/>
    <mergeCell ref="E10:E11"/>
    <mergeCell ref="E12:E13"/>
    <mergeCell ref="E16:E17"/>
    <mergeCell ref="E19:E20"/>
    <mergeCell ref="E22:E23"/>
    <mergeCell ref="E27:E28"/>
    <mergeCell ref="E30:E31"/>
    <mergeCell ref="E32:E34"/>
    <mergeCell ref="E35:E37"/>
    <mergeCell ref="E38:E40"/>
    <mergeCell ref="E41:E42"/>
    <mergeCell ref="E43:E45"/>
    <mergeCell ref="E46:E48"/>
    <mergeCell ref="E50:E52"/>
    <mergeCell ref="E53:E54"/>
    <mergeCell ref="E55:E56"/>
    <mergeCell ref="E57:E58"/>
    <mergeCell ref="E59:E60"/>
    <mergeCell ref="E61:E62"/>
    <mergeCell ref="E63:E64"/>
    <mergeCell ref="E65:E66"/>
    <mergeCell ref="E71:E72"/>
    <mergeCell ref="E74:E75"/>
    <mergeCell ref="F4:F5"/>
    <mergeCell ref="F6:F7"/>
    <mergeCell ref="F10:F11"/>
    <mergeCell ref="F12:F13"/>
    <mergeCell ref="F16:F17"/>
    <mergeCell ref="F19:F20"/>
    <mergeCell ref="F22:F23"/>
    <mergeCell ref="F27:F28"/>
    <mergeCell ref="F30:F31"/>
    <mergeCell ref="F32:F34"/>
    <mergeCell ref="F35:F37"/>
    <mergeCell ref="F38:F40"/>
    <mergeCell ref="F41:F42"/>
    <mergeCell ref="F43:F45"/>
    <mergeCell ref="F46:F48"/>
    <mergeCell ref="F50:F52"/>
    <mergeCell ref="F53:F54"/>
    <mergeCell ref="F55:F56"/>
    <mergeCell ref="F57:F58"/>
    <mergeCell ref="F59:F60"/>
    <mergeCell ref="F61:F62"/>
    <mergeCell ref="F63:F64"/>
    <mergeCell ref="F65:F66"/>
    <mergeCell ref="F71:F72"/>
    <mergeCell ref="F74:F75"/>
    <mergeCell ref="G4:G5"/>
    <mergeCell ref="G6:G7"/>
    <mergeCell ref="G10:G11"/>
    <mergeCell ref="G12:G13"/>
    <mergeCell ref="G16:G17"/>
    <mergeCell ref="G19:G20"/>
    <mergeCell ref="G22:G23"/>
    <mergeCell ref="G27:G28"/>
    <mergeCell ref="G30:G31"/>
    <mergeCell ref="G32:G34"/>
    <mergeCell ref="G35:G37"/>
    <mergeCell ref="G38:G40"/>
    <mergeCell ref="G41:G42"/>
    <mergeCell ref="G43:G45"/>
    <mergeCell ref="G46:G48"/>
    <mergeCell ref="G50:G52"/>
    <mergeCell ref="G53:G54"/>
    <mergeCell ref="G55:G56"/>
    <mergeCell ref="G57:G58"/>
    <mergeCell ref="G59:G60"/>
    <mergeCell ref="G61:G62"/>
    <mergeCell ref="G63:G64"/>
    <mergeCell ref="G65:G66"/>
    <mergeCell ref="G71:G72"/>
    <mergeCell ref="G74:G75"/>
    <mergeCell ref="G86:G87"/>
    <mergeCell ref="G89:G90"/>
    <mergeCell ref="G93:G97"/>
    <mergeCell ref="G105:G108"/>
    <mergeCell ref="G109:G110"/>
    <mergeCell ref="G111:G113"/>
    <mergeCell ref="G117:G118"/>
    <mergeCell ref="G120:G121"/>
    <mergeCell ref="G122:G123"/>
    <mergeCell ref="G125:G127"/>
    <mergeCell ref="H4:H5"/>
    <mergeCell ref="H6:H7"/>
    <mergeCell ref="H10:H11"/>
    <mergeCell ref="H12:H13"/>
    <mergeCell ref="H16:H17"/>
    <mergeCell ref="H19:H20"/>
    <mergeCell ref="H22:H23"/>
    <mergeCell ref="H27:H28"/>
    <mergeCell ref="H30:H31"/>
    <mergeCell ref="H32:H34"/>
    <mergeCell ref="H35:H37"/>
    <mergeCell ref="H38:H40"/>
    <mergeCell ref="H41:H42"/>
    <mergeCell ref="H43:H45"/>
    <mergeCell ref="H46:H48"/>
    <mergeCell ref="H50:H52"/>
    <mergeCell ref="H53:H54"/>
    <mergeCell ref="H55:H56"/>
    <mergeCell ref="H57:H58"/>
    <mergeCell ref="H59:H60"/>
    <mergeCell ref="H61:H62"/>
    <mergeCell ref="H63:H64"/>
    <mergeCell ref="H65:H66"/>
    <mergeCell ref="H71:H72"/>
    <mergeCell ref="H74:H75"/>
    <mergeCell ref="H86:H87"/>
    <mergeCell ref="H89:H90"/>
    <mergeCell ref="H93:H97"/>
    <mergeCell ref="H105:H108"/>
    <mergeCell ref="H109:H110"/>
    <mergeCell ref="H111:H113"/>
    <mergeCell ref="H117:H118"/>
    <mergeCell ref="H120:H121"/>
    <mergeCell ref="H122:H123"/>
    <mergeCell ref="H125:H127"/>
    <mergeCell ref="I4:I5"/>
    <mergeCell ref="I6:I7"/>
    <mergeCell ref="I10:I11"/>
    <mergeCell ref="I12:I13"/>
    <mergeCell ref="I16:I17"/>
    <mergeCell ref="I19:I20"/>
    <mergeCell ref="I22:I23"/>
    <mergeCell ref="I27:I28"/>
    <mergeCell ref="I30:I31"/>
    <mergeCell ref="I32:I34"/>
    <mergeCell ref="I35:I37"/>
    <mergeCell ref="I38:I40"/>
    <mergeCell ref="I41:I42"/>
    <mergeCell ref="I43:I45"/>
    <mergeCell ref="I46:I48"/>
    <mergeCell ref="I50:I52"/>
    <mergeCell ref="I53:I54"/>
    <mergeCell ref="I55:I56"/>
    <mergeCell ref="I57:I58"/>
    <mergeCell ref="I59:I60"/>
    <mergeCell ref="I61:I62"/>
    <mergeCell ref="I63:I64"/>
    <mergeCell ref="I65:I66"/>
    <mergeCell ref="I71:I72"/>
    <mergeCell ref="I74:I75"/>
    <mergeCell ref="I86:I87"/>
    <mergeCell ref="I89:I90"/>
    <mergeCell ref="I105:I108"/>
    <mergeCell ref="I109:I110"/>
    <mergeCell ref="I111:I113"/>
    <mergeCell ref="I117:I118"/>
    <mergeCell ref="I120:I121"/>
    <mergeCell ref="I122:I123"/>
    <mergeCell ref="I125:I127"/>
    <mergeCell ref="J4:J5"/>
    <mergeCell ref="K4:K5"/>
    <mergeCell ref="L6:L7"/>
    <mergeCell ref="L10:L11"/>
    <mergeCell ref="L16:L17"/>
    <mergeCell ref="L19:L20"/>
    <mergeCell ref="L22:L23"/>
    <mergeCell ref="L27:L28"/>
    <mergeCell ref="L30:L31"/>
    <mergeCell ref="L32:L34"/>
    <mergeCell ref="L35:L37"/>
    <mergeCell ref="L38:L40"/>
    <mergeCell ref="L41:L42"/>
    <mergeCell ref="L43:L45"/>
    <mergeCell ref="L46:L48"/>
    <mergeCell ref="L50:L52"/>
    <mergeCell ref="L53:L54"/>
    <mergeCell ref="L55:L56"/>
    <mergeCell ref="L57:L58"/>
    <mergeCell ref="L59:L60"/>
    <mergeCell ref="L61:L62"/>
    <mergeCell ref="L63:L64"/>
    <mergeCell ref="L65:L66"/>
    <mergeCell ref="L71:L72"/>
    <mergeCell ref="L74:L75"/>
    <mergeCell ref="L86:L87"/>
    <mergeCell ref="L89:L90"/>
    <mergeCell ref="L93:L97"/>
    <mergeCell ref="L105:L108"/>
    <mergeCell ref="L109:L110"/>
    <mergeCell ref="L111:L113"/>
    <mergeCell ref="L117:L118"/>
    <mergeCell ref="L120:L121"/>
    <mergeCell ref="L122:L123"/>
    <mergeCell ref="AH4:AH5"/>
    <mergeCell ref="AH27:AH28"/>
    <mergeCell ref="AH30:AH31"/>
    <mergeCell ref="AH41:AH42"/>
    <mergeCell ref="AH71:AH72"/>
  </mergeCells>
  <conditionalFormatting sqref="E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313888888888889" right="0.313888888888889" top="0.629166666666667" bottom="0.629166666666667" header="0.313888888888889" footer="0.313888888888889"/>
  <pageSetup paperSize="8" scale="10" firstPageNumber="13" orientation="landscape" useFirstPageNumber="1" horizontalDpi="600"/>
  <headerFooter alignWithMargins="0" scaleWithDoc="0">
    <oddFooter>&amp;C&amp;"仿宋_GB2312"&amp;9 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2026-04-01T08:49:38Z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eadingLayout">
    <vt:bool>true</vt:bool>
  </property>
  <property fmtid="{D5CDD505-2E9C-101B-9397-08002B2CF9AE}" pid="4" name="ICV">
    <vt:lpwstr>3553F940385D4DDA81202C25486EA729</vt:lpwstr>
  </property>
</Properties>
</file>