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firstSheet="4" activeTab="4"/>
  </bookViews>
  <sheets>
    <sheet name="申报表" sheetId="3" state="hidden" r:id="rId1"/>
    <sheet name="5月监控" sheetId="5" state="hidden" r:id="rId2"/>
    <sheet name="6月监控" sheetId="6" state="hidden" r:id="rId3"/>
    <sheet name="8月监控 " sheetId="7" state="hidden" r:id="rId4"/>
    <sheet name="自评表" sheetId="8" r:id="rId5"/>
    <sheet name="直达资金绩效目标" sheetId="4" state="hidden" r:id="rId6"/>
  </sheets>
  <definedNames>
    <definedName name="_xlnm.Print_Area" localSheetId="1">'5月监控'!$A$1:$J$28</definedName>
    <definedName name="_xlnm.Print_Area" localSheetId="2">'6月监控'!$A$1:$J$28</definedName>
    <definedName name="_xlnm.Print_Area" localSheetId="0">申报表!$A$1:$F$29</definedName>
    <definedName name="_xlnm.Print_Area" localSheetId="5">直达资金绩效目标!$A$1:$G$28</definedName>
    <definedName name="_xlnm.Print_Area" localSheetId="3">'8月监控 '!$A$1:$J$28</definedName>
    <definedName name="_xlnm.Print_Area" localSheetId="4">自评表!$A$1:$K$32</definedName>
    <definedName name="_xlnm._FilterDatabase" localSheetId="4" hidden="1">自评表!$A$11:$K$32</definedName>
  </definedNames>
  <calcPr calcId="144525"/>
</workbook>
</file>

<file path=xl/sharedStrings.xml><?xml version="1.0" encoding="utf-8"?>
<sst xmlns="http://schemas.openxmlformats.org/spreadsheetml/2006/main" count="277" uniqueCount="114">
  <si>
    <t>附1</t>
  </si>
  <si>
    <t>绩效目标申报表</t>
  </si>
  <si>
    <t>（2022年度）</t>
  </si>
  <si>
    <t>项目名称</t>
  </si>
  <si>
    <t>阿克陶县饮水安全巩固提升供水工程</t>
  </si>
  <si>
    <t>项目负责人及联系电话</t>
  </si>
  <si>
    <t>牛伟强13899489329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</si>
  <si>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</si>
  <si>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</si>
  <si>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</si>
  <si>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</si>
  <si>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</si>
  <si>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</si>
  <si>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</si>
  <si>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</si>
  <si>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</si>
  <si>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</si>
  <si>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</si>
  <si>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</si>
  <si>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</si>
  <si>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</si>
  <si>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</si>
  <si>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</si>
  <si>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</si>
  <si>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</si>
  <si>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新建或改善村饮水设施数量（**个）</t>
  </si>
  <si>
    <t>取水渗管长度（≥**米）</t>
  </si>
  <si>
    <t>改造输水管道总长度（≥**千米）</t>
  </si>
  <si>
    <t>配套管道附属建筑物数量（**座）</t>
  </si>
  <si>
    <t>质量指标</t>
  </si>
  <si>
    <t>饮水设施改造后水质达标率（100%）</t>
  </si>
  <si>
    <t>项目验收合格率（100%）</t>
  </si>
  <si>
    <t>时效指标</t>
  </si>
  <si>
    <t>项目计划开工时间</t>
  </si>
  <si>
    <t>2022年4月</t>
  </si>
  <si>
    <t>项目计划完工时间</t>
  </si>
  <si>
    <t>2022年7月</t>
  </si>
  <si>
    <t>项目完成及时率（100%）</t>
  </si>
  <si>
    <t>成本指标</t>
  </si>
  <si>
    <t>工程建设费用及预备费（≤**万元）</t>
  </si>
  <si>
    <t>其他工程费用(≤**万元）</t>
  </si>
  <si>
    <t>效益指标</t>
  </si>
  <si>
    <t>社会效益指标</t>
  </si>
  <si>
    <t>项目受益村庄数（**个）</t>
  </si>
  <si>
    <t>解决脱贫人口饮水安全问题人数（≥**人）</t>
  </si>
  <si>
    <t>受益脱贫人口数（≥**人）</t>
  </si>
  <si>
    <t>可持续影响指标</t>
  </si>
  <si>
    <t>工程设计使用年限（≥**年）</t>
  </si>
  <si>
    <t>满意度指标</t>
  </si>
  <si>
    <t>服务对象
满意度指标</t>
  </si>
  <si>
    <t>受益群众满意度（≥**%）</t>
  </si>
  <si>
    <t>受益脱贫人口满意度（≥**%）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</si>
  <si>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</si>
  <si>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</si>
  <si>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项目负责人</t>
  </si>
  <si>
    <t>资金情况（万元）</t>
  </si>
  <si>
    <t>类别</t>
  </si>
  <si>
    <t>年初预算数</t>
  </si>
  <si>
    <t>1-5月执行数</t>
  </si>
  <si>
    <t>预算执行率</t>
  </si>
  <si>
    <t>其中：财政拨款</t>
  </si>
  <si>
    <t>-</t>
  </si>
  <si>
    <t>其他资金</t>
  </si>
  <si>
    <t>年度总体目标</t>
  </si>
  <si>
    <t>年度指标值</t>
  </si>
  <si>
    <t>1-5月完成情况</t>
  </si>
  <si>
    <t>全年预计完成情况</t>
  </si>
  <si>
    <t>偏差原因分析</t>
  </si>
  <si>
    <t>备注</t>
  </si>
  <si>
    <t>未达监控节点</t>
  </si>
  <si>
    <t>1-6月执行数</t>
  </si>
  <si>
    <t>1-6月完成情况</t>
  </si>
  <si>
    <t>刘福德13779033753</t>
  </si>
  <si>
    <t>1-8月执行数</t>
  </si>
  <si>
    <t>1-8月完成情况</t>
  </si>
  <si>
    <t>受洪水及疫情影响，项目未按期完工。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</si>
  <si>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</si>
  <si>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项目负责人及电话</t>
  </si>
  <si>
    <t>全年预算数（A）</t>
  </si>
  <si>
    <t>全年执行数（B）</t>
  </si>
  <si>
    <t>分值</t>
  </si>
  <si>
    <t>执行率（B/A)</t>
  </si>
  <si>
    <t>得分</t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</si>
  <si>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>其中：本年财政拨款</t>
    </r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</si>
  <si>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</si>
  <si>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</si>
  <si>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</si>
  <si>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t>本工程已完成输水管道全长12.635km，并配套管道附属建筑物34座。
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t>
  </si>
  <si>
    <t>全年实际值</t>
  </si>
  <si>
    <t>未完成原因及拟采取的改进措施</t>
  </si>
  <si>
    <t>产出指标(50分)</t>
  </si>
  <si>
    <t>根据实际情况取消建设，今后加强前期设计精准性。</t>
  </si>
  <si>
    <t>受疫情管控影响，项目未及时完工；今后加强项目实施过程中的风险防控。</t>
  </si>
  <si>
    <t>效益指标（30分）</t>
  </si>
  <si>
    <t>满意度指标(10分)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</si>
  <si>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</si>
  <si>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</si>
  <si>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</si>
  <si>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</si>
  <si>
    <t>中央直达项目绩效目标表</t>
  </si>
  <si>
    <r>
      <rPr>
        <sz val="10"/>
        <color rgb="FF000000"/>
        <rFont val="宋体"/>
        <charset val="134"/>
        <scheme val="minor"/>
      </rPr>
      <t>（2022</t>
    </r>
    <r>
      <rPr>
        <sz val="10"/>
        <color rgb="FF000000"/>
        <rFont val="宋体"/>
        <charset val="134"/>
      </rPr>
      <t>年度）</t>
    </r>
  </si>
  <si>
    <t>所属专项</t>
  </si>
  <si>
    <t>中央直达资金</t>
  </si>
  <si>
    <t>中央主管部门</t>
  </si>
  <si>
    <t>中华人民共和国水利部</t>
  </si>
  <si>
    <t>省级财政部门</t>
  </si>
  <si>
    <t>新疆维吾尔自治区财政厅</t>
  </si>
  <si>
    <t>省级主管部门</t>
  </si>
  <si>
    <t>新疆维吾尔自治区水利厅</t>
  </si>
  <si>
    <t>具体实施单位</t>
  </si>
  <si>
    <t>资金情况   （万元）</t>
  </si>
  <si>
    <t> 年度资金总额：</t>
  </si>
  <si>
    <t>其中：财政资金</t>
  </si>
  <si>
    <t>总体目标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</si>
</sst>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.00_);[Red]\(0.00\)"/>
    <numFmt numFmtId="179" formatCode="0.0%"/>
    <numFmt numFmtId="180" formatCode="0.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b/>
      <sz val="16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19" applyNumberFormat="0" applyAlignment="0" applyProtection="0">
      <alignment vertical="center"/>
    </xf>
    <xf numFmtId="0" fontId="28" fillId="5" borderId="18" applyNumberFormat="0" applyAlignment="0" applyProtection="0">
      <alignment vertical="center"/>
    </xf>
    <xf numFmtId="0" fontId="29" fillId="6" borderId="20" applyNumberFormat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1" fillId="0" borderId="0"/>
  </cellStyleXfs>
  <cellXfs count="11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6" fillId="0" borderId="7" xfId="49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2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8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9" xfId="49" applyNumberFormat="1" applyFont="1" applyFill="1" applyBorder="1" applyAlignment="1">
      <alignment horizontal="center" vertical="center" wrapText="1"/>
    </xf>
    <xf numFmtId="0" fontId="6" fillId="0" borderId="10" xfId="49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justify" vertical="center" wrapText="1"/>
    </xf>
    <xf numFmtId="0" fontId="0" fillId="0" borderId="1" xfId="0" applyFont="1" applyFill="1" applyBorder="1" applyAlignment="1">
      <alignment horizontal="justify" vertical="center" wrapText="1"/>
    </xf>
    <xf numFmtId="0" fontId="10" fillId="0" borderId="1" xfId="49" applyNumberFormat="1" applyFont="1" applyFill="1" applyBorder="1" applyAlignment="1">
      <alignment horizontal="center" vertical="center" wrapText="1"/>
    </xf>
    <xf numFmtId="0" fontId="10" fillId="0" borderId="7" xfId="49" applyNumberFormat="1" applyFont="1" applyFill="1" applyBorder="1" applyAlignment="1">
      <alignment horizontal="center" vertical="center" wrapText="1"/>
    </xf>
    <xf numFmtId="0" fontId="10" fillId="0" borderId="2" xfId="49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10" fillId="0" borderId="8" xfId="49" applyNumberFormat="1" applyFont="1" applyFill="1" applyBorder="1" applyAlignment="1">
      <alignment horizontal="center" vertical="center" wrapText="1"/>
    </xf>
    <xf numFmtId="0" fontId="0" fillId="0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 wrapText="1"/>
    </xf>
    <xf numFmtId="9" fontId="0" fillId="0" borderId="1" xfId="3" applyNumberFormat="1" applyFont="1" applyFill="1" applyBorder="1" applyAlignment="1">
      <alignment horizontal="center" vertical="center" wrapText="1"/>
    </xf>
    <xf numFmtId="0" fontId="10" fillId="0" borderId="9" xfId="49" applyNumberFormat="1" applyFont="1" applyFill="1" applyBorder="1" applyAlignment="1">
      <alignment horizontal="center" vertical="center" wrapText="1"/>
    </xf>
    <xf numFmtId="57" fontId="0" fillId="0" borderId="1" xfId="0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Font="1" applyFill="1" applyBorder="1" applyAlignment="1">
      <alignment horizontal="center" vertical="center" wrapText="1"/>
    </xf>
    <xf numFmtId="0" fontId="10" fillId="0" borderId="10" xfId="49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179" fontId="0" fillId="0" borderId="1" xfId="3" applyNumberFormat="1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180" fontId="1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9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8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/>
    </xf>
    <xf numFmtId="0" fontId="7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vertical="center" wrapText="1"/>
      <protection locked="0"/>
    </xf>
    <xf numFmtId="9" fontId="7" fillId="0" borderId="1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57" fontId="7" fillId="0" borderId="1" xfId="49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 applyProtection="1">
      <alignment horizontal="left" vertical="center" wrapText="1"/>
      <protection locked="0"/>
    </xf>
    <xf numFmtId="0" fontId="7" fillId="0" borderId="13" xfId="0" applyFont="1" applyFill="1" applyBorder="1" applyAlignment="1" applyProtection="1">
      <alignment horizontal="left" vertical="center" wrapText="1"/>
      <protection locked="0"/>
    </xf>
    <xf numFmtId="178" fontId="7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center"/>
      <protection locked="0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14" xfId="0" applyFont="1" applyFill="1" applyBorder="1" applyAlignment="1" applyProtection="1">
      <alignment horizontal="left" vertical="center" wrapText="1"/>
      <protection locked="0"/>
    </xf>
    <xf numFmtId="0" fontId="6" fillId="0" borderId="0" xfId="49" applyFont="1" applyFill="1" applyBorder="1" applyAlignment="1">
      <alignment vertical="center"/>
    </xf>
    <xf numFmtId="0" fontId="13" fillId="0" borderId="0" xfId="49" applyFont="1" applyFill="1" applyBorder="1" applyAlignment="1">
      <alignment vertical="center" wrapText="1"/>
    </xf>
    <xf numFmtId="0" fontId="14" fillId="0" borderId="0" xfId="49" applyFont="1" applyFill="1" applyBorder="1" applyAlignment="1">
      <alignment vertical="center" wrapText="1"/>
    </xf>
    <xf numFmtId="0" fontId="0" fillId="0" borderId="0" xfId="0" applyFont="1"/>
    <xf numFmtId="0" fontId="15" fillId="0" borderId="0" xfId="49" applyNumberFormat="1" applyFont="1" applyFill="1" applyBorder="1" applyAlignment="1">
      <alignment horizontal="center" vertical="center" wrapText="1"/>
    </xf>
    <xf numFmtId="0" fontId="10" fillId="0" borderId="11" xfId="49" applyNumberFormat="1" applyFont="1" applyFill="1" applyBorder="1" applyAlignment="1">
      <alignment horizontal="center" vertical="top" wrapText="1"/>
    </xf>
    <xf numFmtId="0" fontId="6" fillId="0" borderId="6" xfId="49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/>
    </xf>
    <xf numFmtId="0" fontId="6" fillId="0" borderId="7" xfId="49" applyNumberFormat="1" applyFont="1" applyFill="1" applyBorder="1" applyAlignment="1">
      <alignment horizontal="justify" vertical="center" wrapText="1"/>
    </xf>
    <xf numFmtId="0" fontId="6" fillId="0" borderId="5" xfId="49" applyNumberFormat="1" applyFont="1" applyFill="1" applyBorder="1" applyAlignment="1">
      <alignment horizontal="justify" vertical="center" wrapText="1"/>
    </xf>
    <xf numFmtId="0" fontId="6" fillId="0" borderId="6" xfId="49" applyNumberFormat="1" applyFont="1" applyFill="1" applyBorder="1" applyAlignment="1">
      <alignment horizontal="justify" vertical="center" wrapText="1"/>
    </xf>
    <xf numFmtId="0" fontId="16" fillId="0" borderId="0" xfId="0" applyFont="1" applyAlignment="1">
      <alignment horizontal="center" vertical="top" wrapText="1"/>
    </xf>
    <xf numFmtId="0" fontId="6" fillId="0" borderId="3" xfId="49" applyNumberFormat="1" applyFont="1" applyFill="1" applyBorder="1" applyAlignment="1">
      <alignment vertical="center" wrapText="1"/>
    </xf>
    <xf numFmtId="0" fontId="6" fillId="0" borderId="4" xfId="49" applyNumberFormat="1" applyFont="1" applyFill="1" applyBorder="1" applyAlignment="1">
      <alignment vertical="center" wrapText="1"/>
    </xf>
    <xf numFmtId="0" fontId="6" fillId="0" borderId="3" xfId="49" applyNumberFormat="1" applyFont="1" applyFill="1" applyBorder="1" applyAlignment="1">
      <alignment horizontal="left" vertical="center" wrapText="1"/>
    </xf>
    <xf numFmtId="0" fontId="6" fillId="0" borderId="4" xfId="49" applyNumberFormat="1" applyFont="1" applyFill="1" applyBorder="1" applyAlignment="1">
      <alignment horizontal="left" vertical="center" wrapText="1"/>
    </xf>
    <xf numFmtId="9" fontId="17" fillId="0" borderId="2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left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80" fontId="6" fillId="0" borderId="2" xfId="49" applyNumberFormat="1" applyFont="1" applyFill="1" applyBorder="1" applyAlignment="1" applyProtection="1">
      <alignment horizontal="center" vertical="center" wrapText="1"/>
    </xf>
    <xf numFmtId="0" fontId="6" fillId="0" borderId="7" xfId="49" applyNumberFormat="1" applyFont="1" applyFill="1" applyBorder="1" applyAlignment="1">
      <alignment horizontal="left" vertical="center" wrapText="1"/>
    </xf>
    <xf numFmtId="0" fontId="6" fillId="0" borderId="5" xfId="49" applyNumberFormat="1" applyFont="1" applyFill="1" applyBorder="1" applyAlignment="1">
      <alignment horizontal="left" vertical="center" wrapText="1"/>
    </xf>
    <xf numFmtId="9" fontId="6" fillId="0" borderId="2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H29"/>
  <sheetViews>
    <sheetView view="pageBreakPreview" zoomScaleNormal="85" topLeftCell="A10" workbookViewId="0">
      <selection activeCell="D16" sqref="D16:E16"/>
    </sheetView>
  </sheetViews>
  <sheetFormatPr defaultColWidth="8.87272727272727" defaultRowHeight="14" outlineLevelCol="7"/>
  <cols>
    <col min="2" max="2" width="13.1272727272727" customWidth="1"/>
    <col min="3" max="3" width="13.8727272727273" customWidth="1"/>
    <col min="4" max="4" width="15.2545454545455" customWidth="1"/>
    <col min="5" max="5" width="20" customWidth="1"/>
    <col min="6" max="6" width="21" customWidth="1"/>
  </cols>
  <sheetData>
    <row r="1" ht="15" spans="1:8">
      <c r="A1" s="94" t="s">
        <v>0</v>
      </c>
      <c r="B1" s="95"/>
      <c r="C1" s="95"/>
      <c r="D1" s="96"/>
      <c r="E1" s="96"/>
      <c r="F1" s="96"/>
      <c r="G1" s="97"/>
      <c r="H1" s="97"/>
    </row>
    <row r="2" ht="21" spans="1:8">
      <c r="A2" s="98" t="s">
        <v>1</v>
      </c>
      <c r="B2" s="98"/>
      <c r="C2" s="98"/>
      <c r="D2" s="98"/>
      <c r="E2" s="98"/>
      <c r="F2" s="98"/>
      <c r="G2" s="97"/>
      <c r="H2" s="97"/>
    </row>
    <row r="3" spans="1:8">
      <c r="A3" s="99" t="s">
        <v>2</v>
      </c>
      <c r="B3" s="99"/>
      <c r="C3" s="99"/>
      <c r="D3" s="99"/>
      <c r="E3" s="99"/>
      <c r="F3" s="99"/>
      <c r="G3" s="97"/>
      <c r="H3" s="97"/>
    </row>
    <row r="4" ht="30.95" customHeight="1" spans="1:8">
      <c r="A4" s="17" t="s">
        <v>3</v>
      </c>
      <c r="B4" s="17"/>
      <c r="C4" s="17" t="s">
        <v>4</v>
      </c>
      <c r="D4" s="17"/>
      <c r="E4" s="17" t="s">
        <v>5</v>
      </c>
      <c r="F4" s="17" t="s">
        <v>6</v>
      </c>
      <c r="G4" s="97"/>
      <c r="H4" s="97"/>
    </row>
    <row r="5" ht="26.1" customHeight="1" spans="1:8">
      <c r="A5" s="17" t="s">
        <v>7</v>
      </c>
      <c r="B5" s="17"/>
      <c r="C5" s="18" t="s">
        <v>8</v>
      </c>
      <c r="D5" s="100"/>
      <c r="E5" s="17" t="s">
        <v>9</v>
      </c>
      <c r="F5" s="17" t="s">
        <v>10</v>
      </c>
      <c r="G5" s="97"/>
      <c r="H5" s="97"/>
    </row>
    <row r="6" spans="1:8">
      <c r="A6" s="17" t="s">
        <v>11</v>
      </c>
      <c r="B6" s="101"/>
      <c r="C6" s="17" t="s">
        <v>12</v>
      </c>
      <c r="D6" s="17"/>
      <c r="E6" s="17">
        <v>3451</v>
      </c>
      <c r="F6" s="17"/>
      <c r="G6" s="97"/>
      <c r="H6" s="97"/>
    </row>
    <row r="7" spans="1:8">
      <c r="A7" s="101"/>
      <c r="B7" s="101"/>
      <c r="C7" s="17" t="s">
        <v>13</v>
      </c>
      <c r="D7" s="17"/>
      <c r="E7" s="17">
        <v>3451</v>
      </c>
      <c r="F7" s="17"/>
      <c r="G7" s="97"/>
      <c r="H7" s="97"/>
    </row>
    <row r="8" spans="1:8">
      <c r="A8" s="101"/>
      <c r="B8" s="101"/>
      <c r="C8" s="17" t="s">
        <v>14</v>
      </c>
      <c r="D8" s="17"/>
      <c r="E8" s="17">
        <v>0</v>
      </c>
      <c r="F8" s="17"/>
      <c r="G8" s="97"/>
      <c r="H8" s="97"/>
    </row>
    <row r="9" spans="1:8">
      <c r="A9" s="17" t="s">
        <v>15</v>
      </c>
      <c r="B9" s="17" t="s">
        <v>16</v>
      </c>
      <c r="C9" s="17"/>
      <c r="D9" s="17"/>
      <c r="E9" s="17"/>
      <c r="F9" s="17"/>
      <c r="G9" s="97"/>
      <c r="H9" s="97"/>
    </row>
    <row r="10" ht="72.95" customHeight="1" spans="1:8">
      <c r="A10" s="17"/>
      <c r="B10" s="102" t="s">
        <v>17</v>
      </c>
      <c r="C10" s="103"/>
      <c r="D10" s="103"/>
      <c r="E10" s="103"/>
      <c r="F10" s="104"/>
      <c r="G10" s="105"/>
      <c r="H10" s="105"/>
    </row>
    <row r="11" ht="21.95" customHeight="1" spans="1:8">
      <c r="A11" s="17" t="s">
        <v>18</v>
      </c>
      <c r="B11" s="18" t="s">
        <v>19</v>
      </c>
      <c r="C11" s="17" t="s">
        <v>20</v>
      </c>
      <c r="D11" s="17" t="s">
        <v>21</v>
      </c>
      <c r="E11" s="17"/>
      <c r="F11" s="17" t="s">
        <v>22</v>
      </c>
      <c r="G11" s="97"/>
      <c r="H11" s="97"/>
    </row>
    <row r="12" ht="21.95" customHeight="1" spans="1:8">
      <c r="A12" s="17"/>
      <c r="B12" s="17" t="s">
        <v>23</v>
      </c>
      <c r="C12" s="20" t="s">
        <v>24</v>
      </c>
      <c r="D12" s="106" t="s">
        <v>25</v>
      </c>
      <c r="E12" s="107"/>
      <c r="F12" s="17">
        <v>16</v>
      </c>
      <c r="G12" s="97"/>
      <c r="H12" s="97"/>
    </row>
    <row r="13" ht="21.95" customHeight="1" spans="1:8">
      <c r="A13" s="17"/>
      <c r="B13" s="17"/>
      <c r="C13" s="23"/>
      <c r="D13" s="106" t="s">
        <v>26</v>
      </c>
      <c r="E13" s="107"/>
      <c r="F13" s="17">
        <v>280</v>
      </c>
      <c r="G13" s="97"/>
      <c r="H13" s="97"/>
    </row>
    <row r="14" ht="21.95" customHeight="1" spans="1:8">
      <c r="A14" s="17"/>
      <c r="B14" s="17"/>
      <c r="C14" s="23"/>
      <c r="D14" s="108" t="s">
        <v>27</v>
      </c>
      <c r="E14" s="109"/>
      <c r="F14" s="17">
        <v>12.635</v>
      </c>
      <c r="G14" s="97"/>
      <c r="H14" s="97"/>
    </row>
    <row r="15" ht="21.95" customHeight="1" spans="1:8">
      <c r="A15" s="17"/>
      <c r="B15" s="17"/>
      <c r="C15" s="23"/>
      <c r="D15" s="108" t="s">
        <v>28</v>
      </c>
      <c r="E15" s="109"/>
      <c r="F15" s="17">
        <v>31</v>
      </c>
      <c r="G15" s="97"/>
      <c r="H15" s="97"/>
    </row>
    <row r="16" ht="21.95" customHeight="1" spans="1:8">
      <c r="A16" s="17"/>
      <c r="B16" s="17"/>
      <c r="C16" s="20" t="s">
        <v>29</v>
      </c>
      <c r="D16" s="108" t="s">
        <v>30</v>
      </c>
      <c r="E16" s="109"/>
      <c r="F16" s="110">
        <v>1</v>
      </c>
      <c r="G16" s="97"/>
      <c r="H16" s="97"/>
    </row>
    <row r="17" ht="21.95" customHeight="1" spans="1:8">
      <c r="A17" s="17"/>
      <c r="B17" s="17"/>
      <c r="C17" s="25"/>
      <c r="D17" s="106" t="s">
        <v>31</v>
      </c>
      <c r="E17" s="107"/>
      <c r="F17" s="110">
        <v>1</v>
      </c>
      <c r="G17" s="97"/>
      <c r="H17" s="97"/>
    </row>
    <row r="18" ht="21.95" customHeight="1" spans="1:8">
      <c r="A18" s="17"/>
      <c r="B18" s="17"/>
      <c r="C18" s="17" t="s">
        <v>32</v>
      </c>
      <c r="D18" s="111" t="s">
        <v>33</v>
      </c>
      <c r="E18" s="111"/>
      <c r="F18" s="112" t="s">
        <v>34</v>
      </c>
      <c r="G18" s="97"/>
      <c r="H18" s="97"/>
    </row>
    <row r="19" ht="21.95" customHeight="1" spans="1:8">
      <c r="A19" s="17"/>
      <c r="B19" s="17"/>
      <c r="C19" s="17"/>
      <c r="D19" s="111" t="s">
        <v>35</v>
      </c>
      <c r="E19" s="111"/>
      <c r="F19" s="112" t="s">
        <v>36</v>
      </c>
      <c r="G19" s="97"/>
      <c r="H19" s="97"/>
    </row>
    <row r="20" ht="21.95" customHeight="1" spans="1:8">
      <c r="A20" s="17"/>
      <c r="B20" s="17"/>
      <c r="C20" s="17"/>
      <c r="D20" s="111" t="s">
        <v>37</v>
      </c>
      <c r="E20" s="111"/>
      <c r="F20" s="110">
        <v>1</v>
      </c>
      <c r="G20" s="97"/>
      <c r="H20" s="97"/>
    </row>
    <row r="21" ht="21.95" customHeight="1" spans="1:8">
      <c r="A21" s="17"/>
      <c r="B21" s="17"/>
      <c r="C21" s="17" t="s">
        <v>38</v>
      </c>
      <c r="D21" s="111" t="s">
        <v>39</v>
      </c>
      <c r="E21" s="111"/>
      <c r="F21" s="113">
        <f>E6-F22</f>
        <v>3248.2</v>
      </c>
      <c r="G21" s="97"/>
      <c r="H21" s="97"/>
    </row>
    <row r="22" ht="21.95" customHeight="1" spans="1:8">
      <c r="A22" s="17"/>
      <c r="B22" s="17"/>
      <c r="C22" s="17"/>
      <c r="D22" s="114" t="s">
        <v>40</v>
      </c>
      <c r="E22" s="115"/>
      <c r="F22" s="113">
        <v>202.8</v>
      </c>
      <c r="G22" s="97"/>
      <c r="H22" s="97"/>
    </row>
    <row r="23" ht="21.95" customHeight="1" spans="1:8">
      <c r="A23" s="17"/>
      <c r="B23" s="26" t="s">
        <v>41</v>
      </c>
      <c r="C23" s="20" t="s">
        <v>42</v>
      </c>
      <c r="D23" s="111" t="s">
        <v>43</v>
      </c>
      <c r="E23" s="111"/>
      <c r="F23" s="20">
        <v>16</v>
      </c>
      <c r="G23" s="97"/>
      <c r="H23" s="97"/>
    </row>
    <row r="24" ht="21.95" customHeight="1" spans="1:8">
      <c r="A24" s="17"/>
      <c r="B24" s="26"/>
      <c r="C24" s="23"/>
      <c r="D24" s="111" t="s">
        <v>44</v>
      </c>
      <c r="E24" s="111"/>
      <c r="F24" s="20">
        <v>35278</v>
      </c>
      <c r="G24" s="97"/>
      <c r="H24" s="97"/>
    </row>
    <row r="25" ht="21.95" customHeight="1" spans="1:8">
      <c r="A25" s="17"/>
      <c r="B25" s="26"/>
      <c r="C25" s="23"/>
      <c r="D25" s="111" t="s">
        <v>45</v>
      </c>
      <c r="E25" s="111"/>
      <c r="F25" s="17">
        <v>35278</v>
      </c>
      <c r="G25" s="97"/>
      <c r="H25" s="97"/>
    </row>
    <row r="26" ht="21.95" customHeight="1" spans="1:8">
      <c r="A26" s="17"/>
      <c r="B26" s="26"/>
      <c r="C26" s="17" t="s">
        <v>46</v>
      </c>
      <c r="D26" s="106" t="s">
        <v>47</v>
      </c>
      <c r="E26" s="107"/>
      <c r="F26" s="20">
        <v>15</v>
      </c>
      <c r="G26" s="97"/>
      <c r="H26" s="97"/>
    </row>
    <row r="27" ht="21.95" customHeight="1" spans="1:8">
      <c r="A27" s="17"/>
      <c r="B27" s="17" t="s">
        <v>48</v>
      </c>
      <c r="C27" s="20" t="s">
        <v>49</v>
      </c>
      <c r="D27" s="111" t="s">
        <v>50</v>
      </c>
      <c r="E27" s="111"/>
      <c r="F27" s="116">
        <v>0.95</v>
      </c>
      <c r="G27" s="97"/>
      <c r="H27" s="97"/>
    </row>
    <row r="28" ht="21.95" customHeight="1" spans="1:8">
      <c r="A28" s="17"/>
      <c r="B28" s="17"/>
      <c r="C28" s="25"/>
      <c r="D28" s="111" t="s">
        <v>51</v>
      </c>
      <c r="E28" s="111"/>
      <c r="F28" s="117">
        <v>0.95</v>
      </c>
      <c r="G28" s="97"/>
      <c r="H28" s="97"/>
    </row>
    <row r="29" ht="30" customHeight="1" spans="1:8">
      <c r="A29" s="109" t="s">
        <v>52</v>
      </c>
      <c r="B29" s="109"/>
      <c r="C29" s="109"/>
      <c r="D29" s="109"/>
      <c r="E29" s="109"/>
      <c r="F29" s="109"/>
      <c r="G29" s="97"/>
      <c r="H29" s="97"/>
    </row>
  </sheetData>
  <mergeCells count="46">
    <mergeCell ref="A2:F2"/>
    <mergeCell ref="A3:F3"/>
    <mergeCell ref="A4:B4"/>
    <mergeCell ref="C4:D4"/>
    <mergeCell ref="A5:B5"/>
    <mergeCell ref="C5:D5"/>
    <mergeCell ref="C6:D6"/>
    <mergeCell ref="E6:F6"/>
    <mergeCell ref="C7:D7"/>
    <mergeCell ref="E7:F7"/>
    <mergeCell ref="C8:D8"/>
    <mergeCell ref="E8:F8"/>
    <mergeCell ref="B9:F9"/>
    <mergeCell ref="B10:F10"/>
    <mergeCell ref="G10:H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29:F29"/>
    <mergeCell ref="A9:A10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  <mergeCell ref="A6:B8"/>
  </mergeCells>
  <printOptions horizontalCentered="1"/>
  <pageMargins left="0" right="0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view="pageBreakPreview" zoomScaleNormal="100" topLeftCell="B4" workbookViewId="0">
      <selection activeCell="D16" sqref="D16:E16"/>
    </sheetView>
  </sheetViews>
  <sheetFormatPr defaultColWidth="9.62727272727273" defaultRowHeight="15"/>
  <cols>
    <col min="1" max="1" width="9.25454545454545" style="72" customWidth="1"/>
    <col min="2" max="2" width="9.62727272727273" style="72"/>
    <col min="3" max="3" width="14" style="72" customWidth="1"/>
    <col min="4" max="4" width="35.6272727272727" style="72" customWidth="1"/>
    <col min="5" max="5" width="10.7545454545455" style="72" customWidth="1"/>
    <col min="6" max="6" width="14" style="72" customWidth="1"/>
    <col min="7" max="7" width="11.2545454545455" style="72" customWidth="1"/>
    <col min="8" max="16384" width="9.62727272727273" style="72"/>
  </cols>
  <sheetData>
    <row r="1" ht="21" spans="1:10">
      <c r="A1" s="73" t="s">
        <v>53</v>
      </c>
      <c r="B1" s="73"/>
      <c r="C1" s="73"/>
      <c r="D1" s="73"/>
      <c r="E1" s="73"/>
      <c r="F1" s="73"/>
      <c r="G1" s="73"/>
      <c r="H1" s="73"/>
      <c r="I1" s="73"/>
      <c r="J1" s="73"/>
    </row>
    <row r="2" ht="8.1" hidden="1" customHeight="1" spans="1:10">
      <c r="A2" s="73"/>
      <c r="B2" s="73"/>
      <c r="C2" s="73"/>
      <c r="D2" s="73"/>
      <c r="E2" s="73"/>
      <c r="F2" s="73"/>
      <c r="G2" s="73"/>
      <c r="H2" s="73"/>
      <c r="I2" s="73"/>
      <c r="J2" s="73"/>
    </row>
    <row r="3" ht="14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4" spans="1:10">
      <c r="A4" s="74" t="s">
        <v>3</v>
      </c>
      <c r="B4" s="75" t="str">
        <f>申报表!C4</f>
        <v>阿克陶县饮水安全巩固提升供水工程</v>
      </c>
      <c r="C4" s="75"/>
      <c r="D4" s="75"/>
      <c r="E4" s="74" t="s">
        <v>54</v>
      </c>
      <c r="F4" s="74" t="str">
        <f>申报表!F4</f>
        <v>牛伟强13899489329</v>
      </c>
      <c r="G4" s="74"/>
      <c r="H4" s="74"/>
      <c r="I4" s="74"/>
      <c r="J4" s="74"/>
    </row>
    <row r="5" ht="14" spans="1:10">
      <c r="A5" s="74" t="s">
        <v>7</v>
      </c>
      <c r="B5" s="74" t="str">
        <f>申报表!C5</f>
        <v>阿克陶县水利局</v>
      </c>
      <c r="C5" s="74"/>
      <c r="D5" s="74"/>
      <c r="E5" s="74" t="s">
        <v>9</v>
      </c>
      <c r="F5" s="74" t="str">
        <f>申报表!F5</f>
        <v>阿克陶县中小型公益性水利工程建设项目中心</v>
      </c>
      <c r="G5" s="74"/>
      <c r="H5" s="74"/>
      <c r="I5" s="74"/>
      <c r="J5" s="74"/>
    </row>
    <row r="6" ht="14" spans="1:10">
      <c r="A6" s="76" t="s">
        <v>55</v>
      </c>
      <c r="B6" s="77" t="s">
        <v>56</v>
      </c>
      <c r="C6" s="77"/>
      <c r="D6" s="77"/>
      <c r="E6" s="77"/>
      <c r="F6" s="77" t="s">
        <v>57</v>
      </c>
      <c r="G6" s="77"/>
      <c r="H6" s="74" t="s">
        <v>58</v>
      </c>
      <c r="I6" s="74"/>
      <c r="J6" s="77" t="s">
        <v>59</v>
      </c>
    </row>
    <row r="7" ht="14" spans="1:10">
      <c r="A7" s="76"/>
      <c r="B7" s="77" t="s">
        <v>12</v>
      </c>
      <c r="C7" s="77"/>
      <c r="D7" s="77"/>
      <c r="E7" s="77"/>
      <c r="F7" s="74">
        <f>F8+F9</f>
        <v>3451</v>
      </c>
      <c r="G7" s="74"/>
      <c r="H7" s="78">
        <f>H8+H9</f>
        <v>2223.3</v>
      </c>
      <c r="I7" s="78"/>
      <c r="J7" s="90">
        <f>H7/F7</f>
        <v>0.644248044045204</v>
      </c>
    </row>
    <row r="8" ht="14" spans="1:10">
      <c r="A8" s="76"/>
      <c r="B8" s="77" t="s">
        <v>60</v>
      </c>
      <c r="C8" s="77"/>
      <c r="D8" s="77"/>
      <c r="E8" s="77"/>
      <c r="F8" s="77">
        <f>申报表!E7</f>
        <v>3451</v>
      </c>
      <c r="G8" s="77"/>
      <c r="H8" s="78">
        <v>2223.3</v>
      </c>
      <c r="I8" s="78"/>
      <c r="J8" s="77" t="s">
        <v>61</v>
      </c>
    </row>
    <row r="9" ht="14" spans="1:10">
      <c r="A9" s="76"/>
      <c r="B9" s="77" t="s">
        <v>62</v>
      </c>
      <c r="C9" s="77"/>
      <c r="D9" s="77"/>
      <c r="E9" s="77"/>
      <c r="F9" s="77">
        <f>申报表!E8</f>
        <v>0</v>
      </c>
      <c r="G9" s="77"/>
      <c r="H9" s="78">
        <v>0</v>
      </c>
      <c r="I9" s="78"/>
      <c r="J9" s="77" t="s">
        <v>61</v>
      </c>
    </row>
    <row r="10" ht="53.1" customHeight="1" spans="1:10">
      <c r="A10" s="75" t="s">
        <v>63</v>
      </c>
      <c r="B10" s="79" t="str">
        <f>申报表!B10</f>
        <v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v>
      </c>
      <c r="C10" s="79"/>
      <c r="D10" s="79"/>
      <c r="E10" s="79"/>
      <c r="F10" s="79"/>
      <c r="G10" s="79"/>
      <c r="H10" s="79"/>
      <c r="I10" s="79"/>
      <c r="J10" s="79"/>
    </row>
    <row r="11" ht="27" customHeight="1" spans="1:10">
      <c r="A11" s="17" t="s">
        <v>18</v>
      </c>
      <c r="B11" s="18" t="s">
        <v>19</v>
      </c>
      <c r="C11" s="17" t="s">
        <v>20</v>
      </c>
      <c r="D11" s="74" t="s">
        <v>21</v>
      </c>
      <c r="E11" s="74" t="s">
        <v>64</v>
      </c>
      <c r="F11" s="8" t="s">
        <v>65</v>
      </c>
      <c r="G11" s="76" t="s">
        <v>66</v>
      </c>
      <c r="H11" s="77" t="s">
        <v>67</v>
      </c>
      <c r="I11" s="77"/>
      <c r="J11" s="77" t="s">
        <v>68</v>
      </c>
    </row>
    <row r="12" s="1" customFormat="1" ht="18.95" customHeight="1" spans="1:10">
      <c r="A12" s="17"/>
      <c r="B12" s="17" t="s">
        <v>23</v>
      </c>
      <c r="C12" s="20" t="s">
        <v>24</v>
      </c>
      <c r="D12" s="80" t="str">
        <f>申报表!D12</f>
        <v>新建或改善村饮水设施数量（**个）</v>
      </c>
      <c r="E12" s="81">
        <f>申报表!F12</f>
        <v>16</v>
      </c>
      <c r="F12" s="82">
        <v>10</v>
      </c>
      <c r="G12" s="81">
        <f t="shared" ref="G12:G28" si="0">E12</f>
        <v>16</v>
      </c>
      <c r="H12" s="83"/>
      <c r="I12" s="83"/>
      <c r="J12" s="91"/>
    </row>
    <row r="13" s="1" customFormat="1" ht="18.95" customHeight="1" spans="1:10">
      <c r="A13" s="17"/>
      <c r="B13" s="17"/>
      <c r="C13" s="23"/>
      <c r="D13" s="80" t="str">
        <f>申报表!D13</f>
        <v>取水渗管长度（≥**米）</v>
      </c>
      <c r="E13" s="81">
        <f>申报表!F13</f>
        <v>280</v>
      </c>
      <c r="F13" s="82">
        <v>0</v>
      </c>
      <c r="G13" s="81">
        <f t="shared" si="0"/>
        <v>280</v>
      </c>
      <c r="H13" s="83"/>
      <c r="I13" s="83"/>
      <c r="J13" s="91"/>
    </row>
    <row r="14" s="1" customFormat="1" ht="18.95" customHeight="1" spans="1:10">
      <c r="A14" s="17"/>
      <c r="B14" s="17"/>
      <c r="C14" s="23"/>
      <c r="D14" s="80" t="str">
        <f>申报表!D14</f>
        <v>改造输水管道总长度（≥**千米）</v>
      </c>
      <c r="E14" s="81">
        <f>申报表!F14</f>
        <v>12.635</v>
      </c>
      <c r="F14" s="82">
        <v>6</v>
      </c>
      <c r="G14" s="81">
        <f t="shared" si="0"/>
        <v>12.635</v>
      </c>
      <c r="H14" s="83"/>
      <c r="I14" s="83"/>
      <c r="J14" s="91"/>
    </row>
    <row r="15" s="1" customFormat="1" ht="18.95" customHeight="1" spans="1:10">
      <c r="A15" s="17"/>
      <c r="B15" s="17"/>
      <c r="C15" s="23"/>
      <c r="D15" s="80" t="str">
        <f>申报表!D15</f>
        <v>配套管道附属建筑物数量（**座）</v>
      </c>
      <c r="E15" s="81">
        <f>申报表!F15</f>
        <v>31</v>
      </c>
      <c r="F15" s="82">
        <v>4</v>
      </c>
      <c r="G15" s="81">
        <f t="shared" si="0"/>
        <v>31</v>
      </c>
      <c r="H15" s="83"/>
      <c r="I15" s="83"/>
      <c r="J15" s="91"/>
    </row>
    <row r="16" s="1" customFormat="1" ht="18.95" customHeight="1" spans="1:10">
      <c r="A16" s="17"/>
      <c r="B16" s="17"/>
      <c r="C16" s="20" t="s">
        <v>29</v>
      </c>
      <c r="D16" s="80" t="str">
        <f>申报表!D16</f>
        <v>饮水设施改造后水质达标率（100%）</v>
      </c>
      <c r="E16" s="84">
        <f>申报表!F16</f>
        <v>1</v>
      </c>
      <c r="F16" s="85" t="s">
        <v>69</v>
      </c>
      <c r="G16" s="84">
        <f t="shared" si="0"/>
        <v>1</v>
      </c>
      <c r="H16" s="83"/>
      <c r="I16" s="83"/>
      <c r="J16" s="91"/>
    </row>
    <row r="17" s="1" customFormat="1" ht="18.95" customHeight="1" spans="1:10">
      <c r="A17" s="17"/>
      <c r="B17" s="17"/>
      <c r="C17" s="25"/>
      <c r="D17" s="80" t="str">
        <f>申报表!D17</f>
        <v>项目验收合格率（100%）</v>
      </c>
      <c r="E17" s="84">
        <f>申报表!F17</f>
        <v>1</v>
      </c>
      <c r="F17" s="85" t="s">
        <v>69</v>
      </c>
      <c r="G17" s="84">
        <f t="shared" si="0"/>
        <v>1</v>
      </c>
      <c r="H17" s="83"/>
      <c r="I17" s="83"/>
      <c r="J17" s="91"/>
    </row>
    <row r="18" s="1" customFormat="1" ht="18.95" customHeight="1" spans="1:10">
      <c r="A18" s="17"/>
      <c r="B18" s="17"/>
      <c r="C18" s="17" t="s">
        <v>32</v>
      </c>
      <c r="D18" s="80" t="str">
        <f>申报表!D18</f>
        <v>项目计划开工时间</v>
      </c>
      <c r="E18" s="81" t="str">
        <f>申报表!F18</f>
        <v>2022年4月</v>
      </c>
      <c r="F18" s="82" t="s">
        <v>34</v>
      </c>
      <c r="G18" s="81" t="str">
        <f t="shared" si="0"/>
        <v>2022年4月</v>
      </c>
      <c r="H18" s="83"/>
      <c r="I18" s="83"/>
      <c r="J18" s="91"/>
    </row>
    <row r="19" s="1" customFormat="1" ht="18.95" customHeight="1" spans="1:10">
      <c r="A19" s="17"/>
      <c r="B19" s="17"/>
      <c r="C19" s="17"/>
      <c r="D19" s="80" t="str">
        <f>申报表!D19</f>
        <v>项目计划完工时间</v>
      </c>
      <c r="E19" s="81" t="str">
        <f>申报表!F19</f>
        <v>2022年7月</v>
      </c>
      <c r="F19" s="82" t="s">
        <v>69</v>
      </c>
      <c r="G19" s="81" t="str">
        <f t="shared" si="0"/>
        <v>2022年7月</v>
      </c>
      <c r="H19" s="83"/>
      <c r="I19" s="83"/>
      <c r="J19" s="91"/>
    </row>
    <row r="20" s="1" customFormat="1" ht="18.95" customHeight="1" spans="1:10">
      <c r="A20" s="17"/>
      <c r="B20" s="17"/>
      <c r="C20" s="17"/>
      <c r="D20" s="80" t="str">
        <f>申报表!D20</f>
        <v>项目完成及时率（100%）</v>
      </c>
      <c r="E20" s="84">
        <f>申报表!F20</f>
        <v>1</v>
      </c>
      <c r="F20" s="85" t="s">
        <v>69</v>
      </c>
      <c r="G20" s="84">
        <f t="shared" si="0"/>
        <v>1</v>
      </c>
      <c r="H20" s="83"/>
      <c r="I20" s="83"/>
      <c r="J20" s="91"/>
    </row>
    <row r="21" s="1" customFormat="1" ht="18.95" customHeight="1" spans="1:10">
      <c r="A21" s="17"/>
      <c r="B21" s="17"/>
      <c r="C21" s="17" t="s">
        <v>38</v>
      </c>
      <c r="D21" s="80" t="str">
        <f>申报表!D21</f>
        <v>工程建设费用及预备费（≤**万元）</v>
      </c>
      <c r="E21" s="81">
        <f>申报表!F21</f>
        <v>3248.2</v>
      </c>
      <c r="F21" s="89">
        <v>2223.3</v>
      </c>
      <c r="G21" s="81">
        <f t="shared" si="0"/>
        <v>3248.2</v>
      </c>
      <c r="H21" s="83"/>
      <c r="I21" s="83"/>
      <c r="J21" s="91"/>
    </row>
    <row r="22" s="1" customFormat="1" ht="18.95" customHeight="1" spans="1:10">
      <c r="A22" s="17"/>
      <c r="B22" s="17"/>
      <c r="C22" s="17"/>
      <c r="D22" s="80" t="str">
        <f>申报表!D22</f>
        <v>其他工程费用(≤**万元）</v>
      </c>
      <c r="E22" s="81">
        <f>申报表!F22</f>
        <v>202.8</v>
      </c>
      <c r="F22" s="89">
        <v>0</v>
      </c>
      <c r="G22" s="81">
        <f t="shared" si="0"/>
        <v>202.8</v>
      </c>
      <c r="H22" s="83"/>
      <c r="I22" s="83"/>
      <c r="J22" s="91"/>
    </row>
    <row r="23" s="1" customFormat="1" ht="18.95" customHeight="1" spans="1:10">
      <c r="A23" s="17"/>
      <c r="B23" s="26" t="s">
        <v>41</v>
      </c>
      <c r="C23" s="20" t="s">
        <v>42</v>
      </c>
      <c r="D23" s="80" t="str">
        <f>申报表!D23</f>
        <v>项目受益村庄数（**个）</v>
      </c>
      <c r="E23" s="81">
        <f>申报表!F23</f>
        <v>16</v>
      </c>
      <c r="F23" s="82" t="s">
        <v>69</v>
      </c>
      <c r="G23" s="81">
        <f t="shared" si="0"/>
        <v>16</v>
      </c>
      <c r="H23" s="83"/>
      <c r="I23" s="83"/>
      <c r="J23" s="91"/>
    </row>
    <row r="24" s="1" customFormat="1" ht="18.95" customHeight="1" spans="1:10">
      <c r="A24" s="17"/>
      <c r="B24" s="26"/>
      <c r="C24" s="23"/>
      <c r="D24" s="80" t="str">
        <f>申报表!D24</f>
        <v>解决脱贫人口饮水安全问题人数（≥**人）</v>
      </c>
      <c r="E24" s="81">
        <f>申报表!F24</f>
        <v>35278</v>
      </c>
      <c r="F24" s="82" t="s">
        <v>69</v>
      </c>
      <c r="G24" s="81">
        <f t="shared" si="0"/>
        <v>35278</v>
      </c>
      <c r="H24" s="83"/>
      <c r="I24" s="83"/>
      <c r="J24" s="91"/>
    </row>
    <row r="25" s="1" customFormat="1" ht="18.95" customHeight="1" spans="1:10">
      <c r="A25" s="17"/>
      <c r="B25" s="26"/>
      <c r="C25" s="23"/>
      <c r="D25" s="80" t="str">
        <f>申报表!D25</f>
        <v>受益脱贫人口数（≥**人）</v>
      </c>
      <c r="E25" s="81">
        <f>申报表!F25</f>
        <v>35278</v>
      </c>
      <c r="F25" s="82" t="s">
        <v>69</v>
      </c>
      <c r="G25" s="81">
        <f t="shared" si="0"/>
        <v>35278</v>
      </c>
      <c r="H25" s="83"/>
      <c r="I25" s="83"/>
      <c r="J25" s="91"/>
    </row>
    <row r="26" s="1" customFormat="1" ht="18.95" customHeight="1" spans="1:10">
      <c r="A26" s="17"/>
      <c r="B26" s="26"/>
      <c r="C26" s="17" t="s">
        <v>46</v>
      </c>
      <c r="D26" s="80" t="str">
        <f>申报表!D26</f>
        <v>工程设计使用年限（≥**年）</v>
      </c>
      <c r="E26" s="81">
        <f>申报表!F26</f>
        <v>15</v>
      </c>
      <c r="F26" s="82" t="s">
        <v>69</v>
      </c>
      <c r="G26" s="81">
        <f t="shared" si="0"/>
        <v>15</v>
      </c>
      <c r="H26" s="83"/>
      <c r="I26" s="83"/>
      <c r="J26" s="91"/>
    </row>
    <row r="27" s="1" customFormat="1" ht="18.95" customHeight="1" spans="1:10">
      <c r="A27" s="17"/>
      <c r="B27" s="17" t="s">
        <v>48</v>
      </c>
      <c r="C27" s="20" t="s">
        <v>49</v>
      </c>
      <c r="D27" s="80" t="str">
        <f>申报表!D27</f>
        <v>受益群众满意度（≥**%）</v>
      </c>
      <c r="E27" s="84">
        <f>申报表!F27</f>
        <v>0.95</v>
      </c>
      <c r="F27" s="85" t="s">
        <v>69</v>
      </c>
      <c r="G27" s="84">
        <f t="shared" si="0"/>
        <v>0.95</v>
      </c>
      <c r="H27" s="83"/>
      <c r="I27" s="83"/>
      <c r="J27" s="91"/>
    </row>
    <row r="28" s="1" customFormat="1" ht="18.95" customHeight="1" spans="1:10">
      <c r="A28" s="17"/>
      <c r="B28" s="17"/>
      <c r="C28" s="25"/>
      <c r="D28" s="80" t="str">
        <f>申报表!D28</f>
        <v>受益脱贫人口满意度（≥**%）</v>
      </c>
      <c r="E28" s="84">
        <f>申报表!F28</f>
        <v>0.95</v>
      </c>
      <c r="F28" s="85" t="s">
        <v>69</v>
      </c>
      <c r="G28" s="84">
        <f t="shared" si="0"/>
        <v>0.95</v>
      </c>
      <c r="H28" s="83"/>
      <c r="I28" s="83"/>
      <c r="J28" s="91"/>
    </row>
  </sheetData>
  <protectedRanges>
    <protectedRange sqref="H6:I8 F7:G7" name="区域2"/>
    <protectedRange sqref="F12:F17 F19:F28 F18" name="区域1"/>
    <protectedRange sqref="H7:I9 F7:G7" name="区域2_1"/>
  </protectedRanges>
  <mergeCells count="48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A6:A9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</mergeCells>
  <printOptions horizontalCentered="1" verticalCentered="1"/>
  <pageMargins left="0.751388888888889" right="0.629861111111111" top="0.629861111111111" bottom="0.393055555555556" header="0.5" footer="0.393055555555556"/>
  <pageSetup paperSize="9" orientation="landscape"/>
  <headerFooter/>
  <colBreaks count="1" manualBreakCount="1">
    <brk id="10" max="655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view="pageBreakPreview" zoomScaleNormal="100" topLeftCell="B10" workbookViewId="0">
      <selection activeCell="D16" sqref="D16:E16"/>
    </sheetView>
  </sheetViews>
  <sheetFormatPr defaultColWidth="9.62727272727273" defaultRowHeight="15"/>
  <cols>
    <col min="1" max="1" width="9.25454545454545" style="72" customWidth="1"/>
    <col min="2" max="2" width="9.62727272727273" style="72"/>
    <col min="3" max="3" width="14" style="72" customWidth="1"/>
    <col min="4" max="4" width="35.6272727272727" style="72" customWidth="1"/>
    <col min="5" max="5" width="10.7545454545455" style="72" customWidth="1"/>
    <col min="6" max="6" width="14" style="72" customWidth="1"/>
    <col min="7" max="7" width="11.2545454545455" style="72" customWidth="1"/>
    <col min="8" max="16384" width="9.62727272727273" style="72"/>
  </cols>
  <sheetData>
    <row r="1" ht="21" spans="1:10">
      <c r="A1" s="73" t="s">
        <v>53</v>
      </c>
      <c r="B1" s="73"/>
      <c r="C1" s="73"/>
      <c r="D1" s="73"/>
      <c r="E1" s="73"/>
      <c r="F1" s="73"/>
      <c r="G1" s="73"/>
      <c r="H1" s="73"/>
      <c r="I1" s="73"/>
      <c r="J1" s="73"/>
    </row>
    <row r="2" ht="8.1" hidden="1" customHeight="1" spans="1:10">
      <c r="A2" s="73"/>
      <c r="B2" s="73"/>
      <c r="C2" s="73"/>
      <c r="D2" s="73"/>
      <c r="E2" s="73"/>
      <c r="F2" s="73"/>
      <c r="G2" s="73"/>
      <c r="H2" s="73"/>
      <c r="I2" s="73"/>
      <c r="J2" s="73"/>
    </row>
    <row r="3" ht="14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4" spans="1:10">
      <c r="A4" s="74" t="s">
        <v>3</v>
      </c>
      <c r="B4" s="75" t="str">
        <f>申报表!C4</f>
        <v>阿克陶县饮水安全巩固提升供水工程</v>
      </c>
      <c r="C4" s="75"/>
      <c r="D4" s="75"/>
      <c r="E4" s="74" t="s">
        <v>54</v>
      </c>
      <c r="F4" s="74" t="str">
        <f>申报表!F4</f>
        <v>牛伟强13899489329</v>
      </c>
      <c r="G4" s="74"/>
      <c r="H4" s="74"/>
      <c r="I4" s="74"/>
      <c r="J4" s="74"/>
    </row>
    <row r="5" ht="14" spans="1:10">
      <c r="A5" s="74" t="s">
        <v>7</v>
      </c>
      <c r="B5" s="74" t="str">
        <f>申报表!C5</f>
        <v>阿克陶县水利局</v>
      </c>
      <c r="C5" s="74"/>
      <c r="D5" s="74"/>
      <c r="E5" s="74" t="s">
        <v>9</v>
      </c>
      <c r="F5" s="74" t="str">
        <f>申报表!F5</f>
        <v>阿克陶县中小型公益性水利工程建设项目中心</v>
      </c>
      <c r="G5" s="74"/>
      <c r="H5" s="74"/>
      <c r="I5" s="74"/>
      <c r="J5" s="74"/>
    </row>
    <row r="6" ht="14" spans="1:10">
      <c r="A6" s="76" t="s">
        <v>55</v>
      </c>
      <c r="B6" s="77" t="s">
        <v>56</v>
      </c>
      <c r="C6" s="77"/>
      <c r="D6" s="77"/>
      <c r="E6" s="77"/>
      <c r="F6" s="77" t="s">
        <v>57</v>
      </c>
      <c r="G6" s="77"/>
      <c r="H6" s="74" t="s">
        <v>70</v>
      </c>
      <c r="I6" s="74"/>
      <c r="J6" s="77" t="s">
        <v>59</v>
      </c>
    </row>
    <row r="7" ht="14" spans="1:10">
      <c r="A7" s="76"/>
      <c r="B7" s="77" t="s">
        <v>12</v>
      </c>
      <c r="C7" s="77"/>
      <c r="D7" s="77"/>
      <c r="E7" s="77"/>
      <c r="F7" s="74">
        <f>F8+F9</f>
        <v>3451</v>
      </c>
      <c r="G7" s="74"/>
      <c r="H7" s="78">
        <f>H8+H9</f>
        <v>2223.3</v>
      </c>
      <c r="I7" s="78"/>
      <c r="J7" s="90">
        <f>H7/F7</f>
        <v>0.644248044045204</v>
      </c>
    </row>
    <row r="8" ht="14" spans="1:10">
      <c r="A8" s="76"/>
      <c r="B8" s="77" t="s">
        <v>60</v>
      </c>
      <c r="C8" s="77"/>
      <c r="D8" s="77"/>
      <c r="E8" s="77"/>
      <c r="F8" s="77">
        <f>申报表!E7</f>
        <v>3451</v>
      </c>
      <c r="G8" s="77"/>
      <c r="H8" s="78">
        <v>2223.3</v>
      </c>
      <c r="I8" s="78"/>
      <c r="J8" s="77" t="s">
        <v>61</v>
      </c>
    </row>
    <row r="9" ht="14" spans="1:10">
      <c r="A9" s="76"/>
      <c r="B9" s="77" t="s">
        <v>62</v>
      </c>
      <c r="C9" s="77"/>
      <c r="D9" s="77"/>
      <c r="E9" s="77"/>
      <c r="F9" s="77">
        <f>申报表!E8</f>
        <v>0</v>
      </c>
      <c r="G9" s="77"/>
      <c r="H9" s="78">
        <v>0</v>
      </c>
      <c r="I9" s="78"/>
      <c r="J9" s="77" t="s">
        <v>61</v>
      </c>
    </row>
    <row r="10" ht="53.1" customHeight="1" spans="1:10">
      <c r="A10" s="75" t="s">
        <v>63</v>
      </c>
      <c r="B10" s="79" t="str">
        <f>申报表!B10</f>
        <v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v>
      </c>
      <c r="C10" s="79"/>
      <c r="D10" s="79"/>
      <c r="E10" s="79"/>
      <c r="F10" s="79"/>
      <c r="G10" s="79"/>
      <c r="H10" s="79"/>
      <c r="I10" s="79"/>
      <c r="J10" s="79"/>
    </row>
    <row r="11" ht="27" customHeight="1" spans="1:10">
      <c r="A11" s="17" t="s">
        <v>18</v>
      </c>
      <c r="B11" s="18" t="s">
        <v>19</v>
      </c>
      <c r="C11" s="17" t="s">
        <v>20</v>
      </c>
      <c r="D11" s="74" t="s">
        <v>21</v>
      </c>
      <c r="E11" s="74" t="s">
        <v>64</v>
      </c>
      <c r="F11" s="8" t="s">
        <v>71</v>
      </c>
      <c r="G11" s="76" t="s">
        <v>66</v>
      </c>
      <c r="H11" s="77" t="s">
        <v>67</v>
      </c>
      <c r="I11" s="77"/>
      <c r="J11" s="77" t="s">
        <v>68</v>
      </c>
    </row>
    <row r="12" s="1" customFormat="1" ht="18.95" customHeight="1" spans="1:10">
      <c r="A12" s="17"/>
      <c r="B12" s="17" t="s">
        <v>23</v>
      </c>
      <c r="C12" s="20" t="s">
        <v>24</v>
      </c>
      <c r="D12" s="80" t="str">
        <f>申报表!D12</f>
        <v>新建或改善村饮水设施数量（**个）</v>
      </c>
      <c r="E12" s="81">
        <f>申报表!F12</f>
        <v>16</v>
      </c>
      <c r="F12" s="82">
        <v>10</v>
      </c>
      <c r="G12" s="81">
        <f t="shared" ref="G12:G28" si="0">E12</f>
        <v>16</v>
      </c>
      <c r="H12" s="83"/>
      <c r="I12" s="83"/>
      <c r="J12" s="91"/>
    </row>
    <row r="13" s="1" customFormat="1" ht="18.95" customHeight="1" spans="1:10">
      <c r="A13" s="17"/>
      <c r="B13" s="17"/>
      <c r="C13" s="23"/>
      <c r="D13" s="80" t="str">
        <f>申报表!D13</f>
        <v>取水渗管长度（≥**米）</v>
      </c>
      <c r="E13" s="81">
        <f>申报表!F13</f>
        <v>280</v>
      </c>
      <c r="F13" s="82">
        <v>0</v>
      </c>
      <c r="G13" s="81">
        <f t="shared" si="0"/>
        <v>280</v>
      </c>
      <c r="H13" s="83"/>
      <c r="I13" s="83"/>
      <c r="J13" s="91"/>
    </row>
    <row r="14" s="1" customFormat="1" ht="18.95" customHeight="1" spans="1:10">
      <c r="A14" s="17"/>
      <c r="B14" s="17"/>
      <c r="C14" s="23"/>
      <c r="D14" s="80" t="str">
        <f>申报表!D14</f>
        <v>改造输水管道总长度（≥**千米）</v>
      </c>
      <c r="E14" s="81">
        <f>申报表!F14</f>
        <v>12.635</v>
      </c>
      <c r="F14" s="82">
        <v>8</v>
      </c>
      <c r="G14" s="81">
        <f t="shared" si="0"/>
        <v>12.635</v>
      </c>
      <c r="H14" s="83"/>
      <c r="I14" s="83"/>
      <c r="J14" s="91"/>
    </row>
    <row r="15" s="1" customFormat="1" ht="18.95" customHeight="1" spans="1:10">
      <c r="A15" s="17"/>
      <c r="B15" s="17"/>
      <c r="C15" s="23"/>
      <c r="D15" s="80" t="str">
        <f>申报表!D15</f>
        <v>配套管道附属建筑物数量（**座）</v>
      </c>
      <c r="E15" s="81">
        <f>申报表!F15</f>
        <v>31</v>
      </c>
      <c r="F15" s="82">
        <v>20</v>
      </c>
      <c r="G15" s="81">
        <f t="shared" si="0"/>
        <v>31</v>
      </c>
      <c r="H15" s="83"/>
      <c r="I15" s="83"/>
      <c r="J15" s="91"/>
    </row>
    <row r="16" s="1" customFormat="1" ht="18.95" customHeight="1" spans="1:10">
      <c r="A16" s="17"/>
      <c r="B16" s="17"/>
      <c r="C16" s="20" t="s">
        <v>29</v>
      </c>
      <c r="D16" s="80" t="str">
        <f>申报表!D16</f>
        <v>饮水设施改造后水质达标率（100%）</v>
      </c>
      <c r="E16" s="84">
        <f>申报表!F16</f>
        <v>1</v>
      </c>
      <c r="F16" s="85" t="s">
        <v>69</v>
      </c>
      <c r="G16" s="84">
        <f t="shared" si="0"/>
        <v>1</v>
      </c>
      <c r="H16" s="83"/>
      <c r="I16" s="83"/>
      <c r="J16" s="91"/>
    </row>
    <row r="17" s="1" customFormat="1" ht="18.95" customHeight="1" spans="1:10">
      <c r="A17" s="17"/>
      <c r="B17" s="17"/>
      <c r="C17" s="25"/>
      <c r="D17" s="80" t="str">
        <f>申报表!D17</f>
        <v>项目验收合格率（100%）</v>
      </c>
      <c r="E17" s="84">
        <f>申报表!F17</f>
        <v>1</v>
      </c>
      <c r="F17" s="85" t="s">
        <v>69</v>
      </c>
      <c r="G17" s="84">
        <f t="shared" si="0"/>
        <v>1</v>
      </c>
      <c r="H17" s="83"/>
      <c r="I17" s="83"/>
      <c r="J17" s="91"/>
    </row>
    <row r="18" s="1" customFormat="1" ht="18.95" customHeight="1" spans="1:10">
      <c r="A18" s="17"/>
      <c r="B18" s="17"/>
      <c r="C18" s="17" t="s">
        <v>32</v>
      </c>
      <c r="D18" s="80" t="str">
        <f>申报表!D18</f>
        <v>项目计划开工时间</v>
      </c>
      <c r="E18" s="81" t="str">
        <f>申报表!F18</f>
        <v>2022年4月</v>
      </c>
      <c r="F18" s="82" t="s">
        <v>34</v>
      </c>
      <c r="G18" s="81" t="str">
        <f t="shared" si="0"/>
        <v>2022年4月</v>
      </c>
      <c r="H18" s="83"/>
      <c r="I18" s="83"/>
      <c r="J18" s="91"/>
    </row>
    <row r="19" s="1" customFormat="1" ht="18.95" customHeight="1" spans="1:10">
      <c r="A19" s="17"/>
      <c r="B19" s="17"/>
      <c r="C19" s="17"/>
      <c r="D19" s="80" t="str">
        <f>申报表!D19</f>
        <v>项目计划完工时间</v>
      </c>
      <c r="E19" s="81" t="str">
        <f>申报表!F19</f>
        <v>2022年7月</v>
      </c>
      <c r="F19" s="82" t="s">
        <v>69</v>
      </c>
      <c r="G19" s="81" t="str">
        <f t="shared" si="0"/>
        <v>2022年7月</v>
      </c>
      <c r="H19" s="83"/>
      <c r="I19" s="83"/>
      <c r="J19" s="91"/>
    </row>
    <row r="20" s="1" customFormat="1" ht="18.95" customHeight="1" spans="1:10">
      <c r="A20" s="17"/>
      <c r="B20" s="17"/>
      <c r="C20" s="17"/>
      <c r="D20" s="80" t="str">
        <f>申报表!D20</f>
        <v>项目完成及时率（100%）</v>
      </c>
      <c r="E20" s="84">
        <f>申报表!F20</f>
        <v>1</v>
      </c>
      <c r="F20" s="85" t="s">
        <v>69</v>
      </c>
      <c r="G20" s="84">
        <f t="shared" si="0"/>
        <v>1</v>
      </c>
      <c r="H20" s="83"/>
      <c r="I20" s="83"/>
      <c r="J20" s="91"/>
    </row>
    <row r="21" s="1" customFormat="1" ht="18.95" customHeight="1" spans="1:10">
      <c r="A21" s="17"/>
      <c r="B21" s="17"/>
      <c r="C21" s="17" t="s">
        <v>38</v>
      </c>
      <c r="D21" s="80" t="str">
        <f>申报表!D21</f>
        <v>工程建设费用及预备费（≤**万元）</v>
      </c>
      <c r="E21" s="81">
        <f>申报表!F21</f>
        <v>3248.2</v>
      </c>
      <c r="F21" s="89">
        <v>2223.3</v>
      </c>
      <c r="G21" s="81">
        <f t="shared" si="0"/>
        <v>3248.2</v>
      </c>
      <c r="H21" s="83"/>
      <c r="I21" s="83"/>
      <c r="J21" s="91"/>
    </row>
    <row r="22" s="1" customFormat="1" ht="18.95" customHeight="1" spans="1:10">
      <c r="A22" s="17"/>
      <c r="B22" s="17"/>
      <c r="C22" s="17"/>
      <c r="D22" s="80" t="str">
        <f>申报表!D22</f>
        <v>其他工程费用(≤**万元）</v>
      </c>
      <c r="E22" s="81">
        <f>申报表!F22</f>
        <v>202.8</v>
      </c>
      <c r="F22" s="89">
        <v>0</v>
      </c>
      <c r="G22" s="81">
        <f t="shared" si="0"/>
        <v>202.8</v>
      </c>
      <c r="H22" s="83"/>
      <c r="I22" s="83"/>
      <c r="J22" s="91"/>
    </row>
    <row r="23" s="1" customFormat="1" ht="18.95" customHeight="1" spans="1:10">
      <c r="A23" s="17"/>
      <c r="B23" s="26" t="s">
        <v>41</v>
      </c>
      <c r="C23" s="20" t="s">
        <v>42</v>
      </c>
      <c r="D23" s="80" t="str">
        <f>申报表!D23</f>
        <v>项目受益村庄数（**个）</v>
      </c>
      <c r="E23" s="81">
        <f>申报表!F23</f>
        <v>16</v>
      </c>
      <c r="F23" s="82" t="s">
        <v>69</v>
      </c>
      <c r="G23" s="81">
        <f t="shared" si="0"/>
        <v>16</v>
      </c>
      <c r="H23" s="83"/>
      <c r="I23" s="83"/>
      <c r="J23" s="91"/>
    </row>
    <row r="24" s="1" customFormat="1" ht="18.95" customHeight="1" spans="1:10">
      <c r="A24" s="17"/>
      <c r="B24" s="26"/>
      <c r="C24" s="23"/>
      <c r="D24" s="80" t="str">
        <f>申报表!D24</f>
        <v>解决脱贫人口饮水安全问题人数（≥**人）</v>
      </c>
      <c r="E24" s="81">
        <f>申报表!F24</f>
        <v>35278</v>
      </c>
      <c r="F24" s="82" t="s">
        <v>69</v>
      </c>
      <c r="G24" s="81">
        <f t="shared" si="0"/>
        <v>35278</v>
      </c>
      <c r="H24" s="83"/>
      <c r="I24" s="83"/>
      <c r="J24" s="91"/>
    </row>
    <row r="25" s="1" customFormat="1" ht="18.95" customHeight="1" spans="1:10">
      <c r="A25" s="17"/>
      <c r="B25" s="26"/>
      <c r="C25" s="23"/>
      <c r="D25" s="80" t="str">
        <f>申报表!D25</f>
        <v>受益脱贫人口数（≥**人）</v>
      </c>
      <c r="E25" s="81">
        <f>申报表!F25</f>
        <v>35278</v>
      </c>
      <c r="F25" s="82" t="s">
        <v>69</v>
      </c>
      <c r="G25" s="81">
        <f t="shared" si="0"/>
        <v>35278</v>
      </c>
      <c r="H25" s="83"/>
      <c r="I25" s="83"/>
      <c r="J25" s="91"/>
    </row>
    <row r="26" s="1" customFormat="1" ht="18.95" customHeight="1" spans="1:10">
      <c r="A26" s="17"/>
      <c r="B26" s="26"/>
      <c r="C26" s="17" t="s">
        <v>46</v>
      </c>
      <c r="D26" s="80" t="str">
        <f>申报表!D26</f>
        <v>工程设计使用年限（≥**年）</v>
      </c>
      <c r="E26" s="81">
        <f>申报表!F26</f>
        <v>15</v>
      </c>
      <c r="F26" s="82" t="s">
        <v>69</v>
      </c>
      <c r="G26" s="81">
        <f t="shared" si="0"/>
        <v>15</v>
      </c>
      <c r="H26" s="83"/>
      <c r="I26" s="83"/>
      <c r="J26" s="91"/>
    </row>
    <row r="27" s="1" customFormat="1" ht="18.95" customHeight="1" spans="1:10">
      <c r="A27" s="17"/>
      <c r="B27" s="17" t="s">
        <v>48</v>
      </c>
      <c r="C27" s="20" t="s">
        <v>49</v>
      </c>
      <c r="D27" s="80" t="str">
        <f>申报表!D27</f>
        <v>受益群众满意度（≥**%）</v>
      </c>
      <c r="E27" s="84">
        <f>申报表!F27</f>
        <v>0.95</v>
      </c>
      <c r="F27" s="85" t="s">
        <v>69</v>
      </c>
      <c r="G27" s="84">
        <f t="shared" si="0"/>
        <v>0.95</v>
      </c>
      <c r="H27" s="83"/>
      <c r="I27" s="83"/>
      <c r="J27" s="91"/>
    </row>
    <row r="28" s="1" customFormat="1" ht="18.95" customHeight="1" spans="1:10">
      <c r="A28" s="17"/>
      <c r="B28" s="17"/>
      <c r="C28" s="25"/>
      <c r="D28" s="80" t="str">
        <f>申报表!D28</f>
        <v>受益脱贫人口满意度（≥**%）</v>
      </c>
      <c r="E28" s="84">
        <f>申报表!F28</f>
        <v>0.95</v>
      </c>
      <c r="F28" s="85" t="s">
        <v>69</v>
      </c>
      <c r="G28" s="84">
        <f t="shared" si="0"/>
        <v>0.95</v>
      </c>
      <c r="H28" s="83"/>
      <c r="I28" s="83"/>
      <c r="J28" s="91"/>
    </row>
  </sheetData>
  <protectedRanges>
    <protectedRange sqref="H6:I8 F7:G7" name="区域2"/>
    <protectedRange sqref="F12:F28" name="区域1"/>
    <protectedRange sqref="H7:I9 F7:G7" name="区域2_1"/>
  </protectedRanges>
  <mergeCells count="48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A6:A9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</mergeCells>
  <printOptions horizontalCentered="1" verticalCentered="1"/>
  <pageMargins left="0.751388888888889" right="0.629861111111111" top="0.629861111111111" bottom="0.393055555555556" header="0.5" footer="0.393055555555556"/>
  <pageSetup paperSize="9" orientation="landscape"/>
  <headerFooter/>
  <colBreaks count="1" manualBreakCount="1">
    <brk id="10" max="655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8"/>
  <sheetViews>
    <sheetView view="pageBreakPreview" zoomScaleNormal="100" topLeftCell="A10" workbookViewId="0">
      <selection activeCell="D16" sqref="D16:E16"/>
    </sheetView>
  </sheetViews>
  <sheetFormatPr defaultColWidth="9.62727272727273" defaultRowHeight="15"/>
  <cols>
    <col min="1" max="1" width="9.25454545454545" style="72" customWidth="1"/>
    <col min="2" max="2" width="9.62727272727273" style="72"/>
    <col min="3" max="3" width="14" style="72" customWidth="1"/>
    <col min="4" max="4" width="35.6272727272727" style="72" customWidth="1"/>
    <col min="5" max="5" width="10.7545454545455" style="72" customWidth="1"/>
    <col min="6" max="6" width="14" style="72" customWidth="1"/>
    <col min="7" max="7" width="11.2545454545455" style="72" customWidth="1"/>
    <col min="8" max="16384" width="9.62727272727273" style="72"/>
  </cols>
  <sheetData>
    <row r="1" ht="21" spans="1:10">
      <c r="A1" s="73" t="s">
        <v>53</v>
      </c>
      <c r="B1" s="73"/>
      <c r="C1" s="73"/>
      <c r="D1" s="73"/>
      <c r="E1" s="73"/>
      <c r="F1" s="73"/>
      <c r="G1" s="73"/>
      <c r="H1" s="73"/>
      <c r="I1" s="73"/>
      <c r="J1" s="73"/>
    </row>
    <row r="2" ht="8.1" hidden="1" customHeight="1" spans="1:10">
      <c r="A2" s="73"/>
      <c r="B2" s="73"/>
      <c r="C2" s="73"/>
      <c r="D2" s="73"/>
      <c r="E2" s="73"/>
      <c r="F2" s="73"/>
      <c r="G2" s="73"/>
      <c r="H2" s="73"/>
      <c r="I2" s="73"/>
      <c r="J2" s="73"/>
    </row>
    <row r="3" ht="14" spans="1:10">
      <c r="A3" s="74" t="s">
        <v>2</v>
      </c>
      <c r="B3" s="74"/>
      <c r="C3" s="74"/>
      <c r="D3" s="74"/>
      <c r="E3" s="74"/>
      <c r="F3" s="74"/>
      <c r="G3" s="74"/>
      <c r="H3" s="74"/>
      <c r="I3" s="74"/>
      <c r="J3" s="74"/>
    </row>
    <row r="4" ht="14" spans="1:10">
      <c r="A4" s="74" t="s">
        <v>3</v>
      </c>
      <c r="B4" s="75" t="str">
        <f>申报表!C4</f>
        <v>阿克陶县饮水安全巩固提升供水工程</v>
      </c>
      <c r="C4" s="75"/>
      <c r="D4" s="75"/>
      <c r="E4" s="74" t="s">
        <v>54</v>
      </c>
      <c r="F4" s="74" t="s">
        <v>72</v>
      </c>
      <c r="G4" s="74"/>
      <c r="H4" s="74"/>
      <c r="I4" s="74"/>
      <c r="J4" s="74"/>
    </row>
    <row r="5" ht="14" spans="1:10">
      <c r="A5" s="74" t="s">
        <v>7</v>
      </c>
      <c r="B5" s="74" t="str">
        <f>申报表!C5</f>
        <v>阿克陶县水利局</v>
      </c>
      <c r="C5" s="74"/>
      <c r="D5" s="74"/>
      <c r="E5" s="74" t="s">
        <v>9</v>
      </c>
      <c r="F5" s="74" t="str">
        <f>申报表!F5</f>
        <v>阿克陶县中小型公益性水利工程建设项目中心</v>
      </c>
      <c r="G5" s="74"/>
      <c r="H5" s="74"/>
      <c r="I5" s="74"/>
      <c r="J5" s="74"/>
    </row>
    <row r="6" ht="14" spans="1:10">
      <c r="A6" s="76" t="s">
        <v>55</v>
      </c>
      <c r="B6" s="77" t="s">
        <v>56</v>
      </c>
      <c r="C6" s="77"/>
      <c r="D6" s="77"/>
      <c r="E6" s="77"/>
      <c r="F6" s="77" t="s">
        <v>57</v>
      </c>
      <c r="G6" s="77"/>
      <c r="H6" s="74" t="s">
        <v>73</v>
      </c>
      <c r="I6" s="74"/>
      <c r="J6" s="77" t="s">
        <v>59</v>
      </c>
    </row>
    <row r="7" ht="14" spans="1:10">
      <c r="A7" s="76"/>
      <c r="B7" s="77" t="s">
        <v>12</v>
      </c>
      <c r="C7" s="77"/>
      <c r="D7" s="77"/>
      <c r="E7" s="77"/>
      <c r="F7" s="74">
        <f>F8+F9</f>
        <v>3451</v>
      </c>
      <c r="G7" s="74"/>
      <c r="H7" s="78">
        <f>H8+H9</f>
        <v>2335.764</v>
      </c>
      <c r="I7" s="78"/>
      <c r="J7" s="90">
        <f>H7/F7</f>
        <v>0.676836858881484</v>
      </c>
    </row>
    <row r="8" ht="14" spans="1:10">
      <c r="A8" s="76"/>
      <c r="B8" s="77" t="s">
        <v>60</v>
      </c>
      <c r="C8" s="77"/>
      <c r="D8" s="77"/>
      <c r="E8" s="77"/>
      <c r="F8" s="77">
        <f>申报表!E7</f>
        <v>3451</v>
      </c>
      <c r="G8" s="77"/>
      <c r="H8" s="78">
        <v>2335.764</v>
      </c>
      <c r="I8" s="78"/>
      <c r="J8" s="77" t="s">
        <v>61</v>
      </c>
    </row>
    <row r="9" ht="14" spans="1:10">
      <c r="A9" s="76"/>
      <c r="B9" s="77" t="s">
        <v>62</v>
      </c>
      <c r="C9" s="77"/>
      <c r="D9" s="77"/>
      <c r="E9" s="77"/>
      <c r="F9" s="77">
        <f>申报表!E8</f>
        <v>0</v>
      </c>
      <c r="G9" s="77"/>
      <c r="H9" s="78">
        <v>0</v>
      </c>
      <c r="I9" s="78"/>
      <c r="J9" s="77" t="s">
        <v>61</v>
      </c>
    </row>
    <row r="10" ht="53.1" customHeight="1" spans="1:10">
      <c r="A10" s="75" t="s">
        <v>63</v>
      </c>
      <c r="B10" s="79" t="str">
        <f>申报表!B10</f>
        <v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v>
      </c>
      <c r="C10" s="79"/>
      <c r="D10" s="79"/>
      <c r="E10" s="79"/>
      <c r="F10" s="79"/>
      <c r="G10" s="79"/>
      <c r="H10" s="79"/>
      <c r="I10" s="79"/>
      <c r="J10" s="79"/>
    </row>
    <row r="11" ht="27" customHeight="1" spans="1:10">
      <c r="A11" s="17" t="s">
        <v>18</v>
      </c>
      <c r="B11" s="18" t="s">
        <v>19</v>
      </c>
      <c r="C11" s="17" t="s">
        <v>20</v>
      </c>
      <c r="D11" s="74" t="s">
        <v>21</v>
      </c>
      <c r="E11" s="74" t="s">
        <v>64</v>
      </c>
      <c r="F11" s="8" t="s">
        <v>74</v>
      </c>
      <c r="G11" s="76" t="s">
        <v>66</v>
      </c>
      <c r="H11" s="77" t="s">
        <v>67</v>
      </c>
      <c r="I11" s="77"/>
      <c r="J11" s="77" t="s">
        <v>68</v>
      </c>
    </row>
    <row r="12" s="1" customFormat="1" ht="18.95" customHeight="1" spans="1:10">
      <c r="A12" s="17"/>
      <c r="B12" s="17" t="s">
        <v>23</v>
      </c>
      <c r="C12" s="20" t="s">
        <v>24</v>
      </c>
      <c r="D12" s="80" t="str">
        <f>申报表!D12</f>
        <v>新建或改善村饮水设施数量（**个）</v>
      </c>
      <c r="E12" s="81">
        <f>申报表!F12</f>
        <v>16</v>
      </c>
      <c r="F12" s="82">
        <v>10</v>
      </c>
      <c r="G12" s="81">
        <f t="shared" ref="G12:G28" si="0">E12</f>
        <v>16</v>
      </c>
      <c r="H12" s="83"/>
      <c r="I12" s="83"/>
      <c r="J12" s="91"/>
    </row>
    <row r="13" s="1" customFormat="1" ht="18.95" customHeight="1" spans="1:10">
      <c r="A13" s="17"/>
      <c r="B13" s="17"/>
      <c r="C13" s="23"/>
      <c r="D13" s="80" t="str">
        <f>申报表!D13</f>
        <v>取水渗管长度（≥**米）</v>
      </c>
      <c r="E13" s="81">
        <f>申报表!F13</f>
        <v>280</v>
      </c>
      <c r="F13" s="82">
        <v>0</v>
      </c>
      <c r="G13" s="81">
        <f t="shared" si="0"/>
        <v>280</v>
      </c>
      <c r="H13" s="83"/>
      <c r="I13" s="83"/>
      <c r="J13" s="91"/>
    </row>
    <row r="14" s="1" customFormat="1" ht="18.95" customHeight="1" spans="1:10">
      <c r="A14" s="17"/>
      <c r="B14" s="17"/>
      <c r="C14" s="23"/>
      <c r="D14" s="80" t="str">
        <f>申报表!D14</f>
        <v>改造输水管道总长度（≥**千米）</v>
      </c>
      <c r="E14" s="81">
        <f>申报表!F14</f>
        <v>12.635</v>
      </c>
      <c r="F14" s="82">
        <v>8</v>
      </c>
      <c r="G14" s="81">
        <f t="shared" si="0"/>
        <v>12.635</v>
      </c>
      <c r="H14" s="83"/>
      <c r="I14" s="83"/>
      <c r="J14" s="91"/>
    </row>
    <row r="15" s="1" customFormat="1" ht="18.95" customHeight="1" spans="1:10">
      <c r="A15" s="17"/>
      <c r="B15" s="17"/>
      <c r="C15" s="23"/>
      <c r="D15" s="80" t="str">
        <f>申报表!D15</f>
        <v>配套管道附属建筑物数量（**座）</v>
      </c>
      <c r="E15" s="81">
        <f>申报表!F15</f>
        <v>31</v>
      </c>
      <c r="F15" s="82">
        <v>20</v>
      </c>
      <c r="G15" s="81">
        <f t="shared" si="0"/>
        <v>31</v>
      </c>
      <c r="H15" s="83"/>
      <c r="I15" s="83"/>
      <c r="J15" s="91"/>
    </row>
    <row r="16" s="1" customFormat="1" ht="18.95" customHeight="1" spans="1:10">
      <c r="A16" s="17"/>
      <c r="B16" s="17"/>
      <c r="C16" s="20" t="s">
        <v>29</v>
      </c>
      <c r="D16" s="80" t="str">
        <f>申报表!D16</f>
        <v>饮水设施改造后水质达标率（100%）</v>
      </c>
      <c r="E16" s="84">
        <f>申报表!F16</f>
        <v>1</v>
      </c>
      <c r="F16" s="85" t="s">
        <v>69</v>
      </c>
      <c r="G16" s="84">
        <f t="shared" si="0"/>
        <v>1</v>
      </c>
      <c r="H16" s="83"/>
      <c r="I16" s="83"/>
      <c r="J16" s="91"/>
    </row>
    <row r="17" s="1" customFormat="1" ht="18.95" customHeight="1" spans="1:10">
      <c r="A17" s="17"/>
      <c r="B17" s="17"/>
      <c r="C17" s="25"/>
      <c r="D17" s="80" t="str">
        <f>申报表!D17</f>
        <v>项目验收合格率（100%）</v>
      </c>
      <c r="E17" s="84">
        <f>申报表!F17</f>
        <v>1</v>
      </c>
      <c r="F17" s="85" t="s">
        <v>69</v>
      </c>
      <c r="G17" s="84">
        <f t="shared" si="0"/>
        <v>1</v>
      </c>
      <c r="H17" s="83"/>
      <c r="I17" s="83"/>
      <c r="J17" s="91"/>
    </row>
    <row r="18" s="1" customFormat="1" ht="18.95" customHeight="1" spans="1:10">
      <c r="A18" s="17"/>
      <c r="B18" s="17"/>
      <c r="C18" s="17" t="s">
        <v>32</v>
      </c>
      <c r="D18" s="80" t="str">
        <f>申报表!D18</f>
        <v>项目计划开工时间</v>
      </c>
      <c r="E18" s="81" t="str">
        <f>申报表!F18</f>
        <v>2022年4月</v>
      </c>
      <c r="F18" s="82" t="s">
        <v>34</v>
      </c>
      <c r="G18" s="81" t="str">
        <f t="shared" si="0"/>
        <v>2022年4月</v>
      </c>
      <c r="H18" s="83"/>
      <c r="I18" s="83"/>
      <c r="J18" s="91"/>
    </row>
    <row r="19" s="1" customFormat="1" ht="18.95" customHeight="1" spans="1:10">
      <c r="A19" s="17"/>
      <c r="B19" s="17"/>
      <c r="C19" s="17"/>
      <c r="D19" s="80" t="str">
        <f>申报表!D19</f>
        <v>项目计划完工时间</v>
      </c>
      <c r="E19" s="81" t="str">
        <f>申报表!F19</f>
        <v>2022年7月</v>
      </c>
      <c r="F19" s="82">
        <v>0</v>
      </c>
      <c r="G19" s="86">
        <v>44805</v>
      </c>
      <c r="H19" s="87" t="s">
        <v>75</v>
      </c>
      <c r="I19" s="92"/>
      <c r="J19" s="91"/>
    </row>
    <row r="20" s="1" customFormat="1" ht="18.95" customHeight="1" spans="1:10">
      <c r="A20" s="17"/>
      <c r="B20" s="17"/>
      <c r="C20" s="17"/>
      <c r="D20" s="80" t="str">
        <f>申报表!D20</f>
        <v>项目完成及时率（100%）</v>
      </c>
      <c r="E20" s="84">
        <f>申报表!F20</f>
        <v>1</v>
      </c>
      <c r="F20" s="85">
        <v>0</v>
      </c>
      <c r="G20" s="84">
        <v>0</v>
      </c>
      <c r="H20" s="88"/>
      <c r="I20" s="93"/>
      <c r="J20" s="91"/>
    </row>
    <row r="21" s="1" customFormat="1" ht="18.95" customHeight="1" spans="1:10">
      <c r="A21" s="17"/>
      <c r="B21" s="17"/>
      <c r="C21" s="17" t="s">
        <v>38</v>
      </c>
      <c r="D21" s="80" t="str">
        <f>申报表!D21</f>
        <v>工程建设费用及预备费（≤**万元）</v>
      </c>
      <c r="E21" s="81">
        <f>申报表!F21</f>
        <v>3248.2</v>
      </c>
      <c r="F21" s="89">
        <v>2223.3</v>
      </c>
      <c r="G21" s="81">
        <f t="shared" si="0"/>
        <v>3248.2</v>
      </c>
      <c r="H21" s="83"/>
      <c r="I21" s="83"/>
      <c r="J21" s="91"/>
    </row>
    <row r="22" s="1" customFormat="1" ht="18.95" customHeight="1" spans="1:10">
      <c r="A22" s="17"/>
      <c r="B22" s="17"/>
      <c r="C22" s="17"/>
      <c r="D22" s="80" t="str">
        <f>申报表!D22</f>
        <v>其他工程费用(≤**万元）</v>
      </c>
      <c r="E22" s="81">
        <f>申报表!F22</f>
        <v>202.8</v>
      </c>
      <c r="F22" s="89">
        <v>112.464</v>
      </c>
      <c r="G22" s="81">
        <f t="shared" si="0"/>
        <v>202.8</v>
      </c>
      <c r="H22" s="83"/>
      <c r="I22" s="83"/>
      <c r="J22" s="91"/>
    </row>
    <row r="23" s="1" customFormat="1" ht="18.95" customHeight="1" spans="1:10">
      <c r="A23" s="17"/>
      <c r="B23" s="26" t="s">
        <v>41</v>
      </c>
      <c r="C23" s="20" t="s">
        <v>42</v>
      </c>
      <c r="D23" s="80" t="str">
        <f>申报表!D23</f>
        <v>项目受益村庄数（**个）</v>
      </c>
      <c r="E23" s="81">
        <f>申报表!F23</f>
        <v>16</v>
      </c>
      <c r="F23" s="82" t="s">
        <v>69</v>
      </c>
      <c r="G23" s="81">
        <f t="shared" si="0"/>
        <v>16</v>
      </c>
      <c r="H23" s="83"/>
      <c r="I23" s="83"/>
      <c r="J23" s="91"/>
    </row>
    <row r="24" s="1" customFormat="1" ht="18.95" customHeight="1" spans="1:10">
      <c r="A24" s="17"/>
      <c r="B24" s="26"/>
      <c r="C24" s="23"/>
      <c r="D24" s="80" t="str">
        <f>申报表!D24</f>
        <v>解决脱贫人口饮水安全问题人数（≥**人）</v>
      </c>
      <c r="E24" s="81">
        <f>申报表!F24</f>
        <v>35278</v>
      </c>
      <c r="F24" s="82" t="s">
        <v>69</v>
      </c>
      <c r="G24" s="81">
        <f t="shared" si="0"/>
        <v>35278</v>
      </c>
      <c r="H24" s="83"/>
      <c r="I24" s="83"/>
      <c r="J24" s="91"/>
    </row>
    <row r="25" s="1" customFormat="1" ht="18.95" customHeight="1" spans="1:10">
      <c r="A25" s="17"/>
      <c r="B25" s="26"/>
      <c r="C25" s="23"/>
      <c r="D25" s="80" t="str">
        <f>申报表!D25</f>
        <v>受益脱贫人口数（≥**人）</v>
      </c>
      <c r="E25" s="81">
        <f>申报表!F25</f>
        <v>35278</v>
      </c>
      <c r="F25" s="82" t="s">
        <v>69</v>
      </c>
      <c r="G25" s="81">
        <f t="shared" si="0"/>
        <v>35278</v>
      </c>
      <c r="H25" s="83"/>
      <c r="I25" s="83"/>
      <c r="J25" s="91"/>
    </row>
    <row r="26" s="1" customFormat="1" ht="18.95" customHeight="1" spans="1:10">
      <c r="A26" s="17"/>
      <c r="B26" s="26"/>
      <c r="C26" s="17" t="s">
        <v>46</v>
      </c>
      <c r="D26" s="80" t="str">
        <f>申报表!D26</f>
        <v>工程设计使用年限（≥**年）</v>
      </c>
      <c r="E26" s="81">
        <f>申报表!F26</f>
        <v>15</v>
      </c>
      <c r="F26" s="82" t="s">
        <v>69</v>
      </c>
      <c r="G26" s="81">
        <f t="shared" si="0"/>
        <v>15</v>
      </c>
      <c r="H26" s="83"/>
      <c r="I26" s="83"/>
      <c r="J26" s="91"/>
    </row>
    <row r="27" s="1" customFormat="1" ht="18.95" customHeight="1" spans="1:10">
      <c r="A27" s="17"/>
      <c r="B27" s="17" t="s">
        <v>48</v>
      </c>
      <c r="C27" s="20" t="s">
        <v>49</v>
      </c>
      <c r="D27" s="80" t="str">
        <f>申报表!D27</f>
        <v>受益群众满意度（≥**%）</v>
      </c>
      <c r="E27" s="84">
        <f>申报表!F27</f>
        <v>0.95</v>
      </c>
      <c r="F27" s="85" t="s">
        <v>69</v>
      </c>
      <c r="G27" s="84">
        <f t="shared" si="0"/>
        <v>0.95</v>
      </c>
      <c r="H27" s="83"/>
      <c r="I27" s="83"/>
      <c r="J27" s="91"/>
    </row>
    <row r="28" s="1" customFormat="1" ht="18.95" customHeight="1" spans="1:10">
      <c r="A28" s="17"/>
      <c r="B28" s="17"/>
      <c r="C28" s="25"/>
      <c r="D28" s="80" t="str">
        <f>申报表!D28</f>
        <v>受益脱贫人口满意度（≥**%）</v>
      </c>
      <c r="E28" s="84">
        <f>申报表!F28</f>
        <v>0.95</v>
      </c>
      <c r="F28" s="85" t="s">
        <v>69</v>
      </c>
      <c r="G28" s="84">
        <f t="shared" si="0"/>
        <v>0.95</v>
      </c>
      <c r="H28" s="83"/>
      <c r="I28" s="83"/>
      <c r="J28" s="91"/>
    </row>
  </sheetData>
  <protectedRanges>
    <protectedRange sqref="H6:I8 F7:G7" name="区域2"/>
    <protectedRange sqref="F12:F28" name="区域1"/>
    <protectedRange sqref="H7:I9 F7:G7" name="区域2_1"/>
  </protectedRanges>
  <mergeCells count="47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21:I21"/>
    <mergeCell ref="H22:I22"/>
    <mergeCell ref="H23:I23"/>
    <mergeCell ref="H24:I24"/>
    <mergeCell ref="H25:I25"/>
    <mergeCell ref="H26:I26"/>
    <mergeCell ref="H27:I27"/>
    <mergeCell ref="H28:I28"/>
    <mergeCell ref="A6:A9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  <mergeCell ref="H19:I20"/>
  </mergeCells>
  <printOptions horizontalCentered="1" verticalCentered="1"/>
  <pageMargins left="0.751388888888889" right="0.629861111111111" top="0.629861111111111" bottom="0.393055555555556" header="0.5" footer="0.393055555555556"/>
  <pageSetup paperSize="9" orientation="landscape"/>
  <headerFooter/>
  <colBreaks count="1" manualBreakCount="1">
    <brk id="10" max="655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4"/>
  <sheetViews>
    <sheetView tabSelected="1" view="pageBreakPreview" zoomScale="80" zoomScaleNormal="100" workbookViewId="0">
      <selection activeCell="J5" sqref="J5"/>
    </sheetView>
  </sheetViews>
  <sheetFormatPr defaultColWidth="9" defaultRowHeight="14"/>
  <cols>
    <col min="1" max="1" width="7.45454545454545" style="28" customWidth="1"/>
    <col min="2" max="2" width="12.0727272727273" style="28" customWidth="1"/>
    <col min="3" max="3" width="16.2363636363636" style="28" customWidth="1"/>
    <col min="4" max="4" width="21.6909090909091" style="28" customWidth="1"/>
    <col min="5" max="5" width="7.4" style="28" customWidth="1"/>
    <col min="6" max="6" width="7.52727272727273" style="28" customWidth="1"/>
    <col min="7" max="7" width="17.7818181818182" style="28" customWidth="1"/>
    <col min="8" max="8" width="13.7818181818182" style="28" customWidth="1"/>
    <col min="9" max="9" width="9.89090909090909" style="28" customWidth="1"/>
    <col min="10" max="10" width="13.8909090909091" style="28" customWidth="1"/>
    <col min="11" max="11" width="17.7909090909091" style="28" customWidth="1"/>
    <col min="12" max="16384" width="9" style="28"/>
  </cols>
  <sheetData>
    <row r="1" ht="28.5" customHeight="1" spans="1:11">
      <c r="A1" s="29" t="s">
        <v>76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31" t="s">
        <v>2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="27" customFormat="1" ht="32" customHeight="1" spans="1:11">
      <c r="A3" s="32" t="s">
        <v>3</v>
      </c>
      <c r="B3" s="32"/>
      <c r="C3" s="32"/>
      <c r="D3" s="32" t="str">
        <f>申报表!C4</f>
        <v>阿克陶县饮水安全巩固提升供水工程</v>
      </c>
      <c r="E3" s="32"/>
      <c r="F3" s="32"/>
      <c r="G3" s="32" t="s">
        <v>77</v>
      </c>
      <c r="H3" s="32" t="s">
        <v>72</v>
      </c>
      <c r="I3" s="32"/>
      <c r="J3" s="32"/>
      <c r="K3" s="32"/>
    </row>
    <row r="4" s="27" customFormat="1" ht="34" customHeight="1" spans="1:11">
      <c r="A4" s="32" t="s">
        <v>7</v>
      </c>
      <c r="B4" s="32"/>
      <c r="C4" s="32"/>
      <c r="D4" s="33" t="str">
        <f>申报表!C5</f>
        <v>阿克陶县水利局</v>
      </c>
      <c r="E4" s="32"/>
      <c r="F4" s="32"/>
      <c r="G4" s="32" t="s">
        <v>9</v>
      </c>
      <c r="H4" s="32" t="str">
        <f>申报表!F5</f>
        <v>阿克陶县中小型公益性水利工程建设项目中心</v>
      </c>
      <c r="I4" s="32"/>
      <c r="J4" s="32"/>
      <c r="K4" s="32"/>
    </row>
    <row r="5" s="27" customFormat="1" ht="29" customHeight="1" spans="1:11">
      <c r="A5" s="32" t="s">
        <v>11</v>
      </c>
      <c r="B5" s="32"/>
      <c r="C5" s="32"/>
      <c r="D5" s="34"/>
      <c r="E5" s="32" t="s">
        <v>78</v>
      </c>
      <c r="F5" s="32"/>
      <c r="G5" s="32" t="s">
        <v>79</v>
      </c>
      <c r="H5" s="32"/>
      <c r="I5" s="32" t="s">
        <v>80</v>
      </c>
      <c r="J5" s="32" t="s">
        <v>81</v>
      </c>
      <c r="K5" s="32" t="s">
        <v>82</v>
      </c>
    </row>
    <row r="6" s="27" customFormat="1" ht="22" customHeight="1" spans="1:11">
      <c r="A6" s="32"/>
      <c r="B6" s="32"/>
      <c r="C6" s="32"/>
      <c r="D6" s="34" t="s">
        <v>12</v>
      </c>
      <c r="E6" s="33">
        <f>E7+E8</f>
        <v>3451</v>
      </c>
      <c r="F6" s="33"/>
      <c r="G6" s="35">
        <f>G8+G7</f>
        <v>3300.1095</v>
      </c>
      <c r="H6" s="35"/>
      <c r="I6" s="32">
        <v>10</v>
      </c>
      <c r="J6" s="65">
        <f>G6/E6</f>
        <v>0.956276296725587</v>
      </c>
      <c r="K6" s="66">
        <f>I6*J6</f>
        <v>9.56276296725587</v>
      </c>
    </row>
    <row r="7" s="27" customFormat="1" ht="22" customHeight="1" spans="1:11">
      <c r="A7" s="32"/>
      <c r="B7" s="32"/>
      <c r="C7" s="32"/>
      <c r="D7" s="34" t="s">
        <v>83</v>
      </c>
      <c r="E7" s="32">
        <f>申报表!E7</f>
        <v>3451</v>
      </c>
      <c r="F7" s="32"/>
      <c r="G7" s="35">
        <v>3300.1095</v>
      </c>
      <c r="H7" s="35"/>
      <c r="I7" s="32" t="s">
        <v>61</v>
      </c>
      <c r="J7" s="32" t="s">
        <v>61</v>
      </c>
      <c r="K7" s="32" t="s">
        <v>61</v>
      </c>
    </row>
    <row r="8" s="27" customFormat="1" ht="22" customHeight="1" spans="1:11">
      <c r="A8" s="32"/>
      <c r="B8" s="32"/>
      <c r="C8" s="32"/>
      <c r="D8" s="34" t="s">
        <v>84</v>
      </c>
      <c r="E8" s="33">
        <v>0</v>
      </c>
      <c r="F8" s="33"/>
      <c r="G8" s="32">
        <v>0</v>
      </c>
      <c r="H8" s="32"/>
      <c r="I8" s="32" t="s">
        <v>61</v>
      </c>
      <c r="J8" s="32" t="s">
        <v>61</v>
      </c>
      <c r="K8" s="32" t="s">
        <v>61</v>
      </c>
    </row>
    <row r="9" s="27" customFormat="1" ht="29" customHeight="1" spans="1:11">
      <c r="A9" s="36" t="s">
        <v>63</v>
      </c>
      <c r="B9" s="37" t="s">
        <v>85</v>
      </c>
      <c r="C9" s="38"/>
      <c r="D9" s="38"/>
      <c r="E9" s="38"/>
      <c r="F9" s="39"/>
      <c r="G9" s="37" t="s">
        <v>86</v>
      </c>
      <c r="H9" s="38"/>
      <c r="I9" s="38"/>
      <c r="J9" s="38"/>
      <c r="K9" s="39"/>
    </row>
    <row r="10" s="27" customFormat="1" ht="121.95" customHeight="1" spans="1:11">
      <c r="A10" s="40"/>
      <c r="B10" s="41" t="str">
        <f>申报表!B10</f>
        <v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v>
      </c>
      <c r="C10" s="42"/>
      <c r="D10" s="42"/>
      <c r="E10" s="42"/>
      <c r="F10" s="42"/>
      <c r="G10" s="43" t="s">
        <v>87</v>
      </c>
      <c r="H10" s="44"/>
      <c r="I10" s="44"/>
      <c r="J10" s="44"/>
      <c r="K10" s="44"/>
    </row>
    <row r="11" s="27" customFormat="1" ht="28.05" customHeight="1" spans="1:11">
      <c r="A11" s="45" t="s">
        <v>18</v>
      </c>
      <c r="B11" s="46" t="s">
        <v>19</v>
      </c>
      <c r="C11" s="45" t="s">
        <v>20</v>
      </c>
      <c r="D11" s="32" t="s">
        <v>21</v>
      </c>
      <c r="E11" s="32"/>
      <c r="F11" s="32" t="s">
        <v>80</v>
      </c>
      <c r="G11" s="32" t="s">
        <v>64</v>
      </c>
      <c r="H11" s="32" t="s">
        <v>88</v>
      </c>
      <c r="I11" s="32" t="s">
        <v>82</v>
      </c>
      <c r="J11" s="32" t="s">
        <v>89</v>
      </c>
      <c r="K11" s="32"/>
    </row>
    <row r="12" s="27" customFormat="1" ht="33.05" customHeight="1" spans="1:11">
      <c r="A12" s="45"/>
      <c r="B12" s="45" t="s">
        <v>90</v>
      </c>
      <c r="C12" s="47" t="s">
        <v>24</v>
      </c>
      <c r="D12" s="42" t="str">
        <f>申报表!D12</f>
        <v>新建或改善村饮水设施数量（**个）</v>
      </c>
      <c r="E12" s="42"/>
      <c r="F12" s="48">
        <v>5</v>
      </c>
      <c r="G12" s="32">
        <f>申报表!F12</f>
        <v>16</v>
      </c>
      <c r="H12" s="48">
        <v>16</v>
      </c>
      <c r="I12" s="32">
        <f>F12</f>
        <v>5</v>
      </c>
      <c r="J12" s="32"/>
      <c r="K12" s="32"/>
    </row>
    <row r="13" s="27" customFormat="1" ht="33.05" customHeight="1" spans="1:11">
      <c r="A13" s="45"/>
      <c r="B13" s="45"/>
      <c r="C13" s="49"/>
      <c r="D13" s="42" t="str">
        <f>申报表!D13</f>
        <v>取水渗管长度（≥**米）</v>
      </c>
      <c r="E13" s="42"/>
      <c r="F13" s="48">
        <v>3</v>
      </c>
      <c r="G13" s="32">
        <f>申报表!F13</f>
        <v>280</v>
      </c>
      <c r="H13" s="50">
        <v>0</v>
      </c>
      <c r="I13" s="32">
        <v>0</v>
      </c>
      <c r="J13" s="42" t="s">
        <v>91</v>
      </c>
      <c r="K13" s="42"/>
    </row>
    <row r="14" s="27" customFormat="1" ht="27.55" customHeight="1" spans="1:11">
      <c r="A14" s="45"/>
      <c r="B14" s="45"/>
      <c r="C14" s="49"/>
      <c r="D14" s="42" t="str">
        <f>申报表!D14</f>
        <v>改造输水管道总长度（≥**千米）</v>
      </c>
      <c r="E14" s="42"/>
      <c r="F14" s="48">
        <v>6</v>
      </c>
      <c r="G14" s="32">
        <f>申报表!F14</f>
        <v>12.635</v>
      </c>
      <c r="H14" s="51">
        <v>12.635</v>
      </c>
      <c r="I14" s="32">
        <f>F14</f>
        <v>6</v>
      </c>
      <c r="J14" s="42"/>
      <c r="K14" s="42"/>
    </row>
    <row r="15" s="27" customFormat="1" ht="27.55" customHeight="1" spans="1:11">
      <c r="A15" s="45"/>
      <c r="B15" s="45"/>
      <c r="C15" s="49"/>
      <c r="D15" s="42" t="str">
        <f>申报表!D15</f>
        <v>配套管道附属建筑物数量（**座）</v>
      </c>
      <c r="E15" s="42"/>
      <c r="F15" s="48">
        <v>5</v>
      </c>
      <c r="G15" s="32">
        <f>申报表!F15</f>
        <v>31</v>
      </c>
      <c r="H15" s="48">
        <v>34</v>
      </c>
      <c r="I15" s="32">
        <f>F15</f>
        <v>5</v>
      </c>
      <c r="J15" s="42"/>
      <c r="K15" s="42"/>
    </row>
    <row r="16" s="27" customFormat="1" ht="27.55" customHeight="1" spans="1:11">
      <c r="A16" s="45"/>
      <c r="B16" s="45"/>
      <c r="C16" s="47" t="s">
        <v>29</v>
      </c>
      <c r="D16" s="42" t="str">
        <f>申报表!D16</f>
        <v>饮水设施改造后水质达标率（100%）</v>
      </c>
      <c r="E16" s="42"/>
      <c r="F16" s="48">
        <v>5</v>
      </c>
      <c r="G16" s="52">
        <f>申报表!F16</f>
        <v>1</v>
      </c>
      <c r="H16" s="53">
        <v>1</v>
      </c>
      <c r="I16" s="32">
        <f>F16</f>
        <v>5</v>
      </c>
      <c r="J16" s="42"/>
      <c r="K16" s="42"/>
    </row>
    <row r="17" s="27" customFormat="1" ht="27.55" customHeight="1" spans="1:11">
      <c r="A17" s="45"/>
      <c r="B17" s="45"/>
      <c r="C17" s="54"/>
      <c r="D17" s="42" t="str">
        <f>申报表!D17</f>
        <v>项目验收合格率（100%）</v>
      </c>
      <c r="E17" s="42"/>
      <c r="F17" s="48">
        <v>5</v>
      </c>
      <c r="G17" s="52">
        <f>申报表!F17</f>
        <v>1</v>
      </c>
      <c r="H17" s="53">
        <v>1</v>
      </c>
      <c r="I17" s="32">
        <f>F17</f>
        <v>5</v>
      </c>
      <c r="J17" s="42"/>
      <c r="K17" s="42"/>
    </row>
    <row r="18" s="27" customFormat="1" ht="33.05" customHeight="1" spans="1:11">
      <c r="A18" s="45"/>
      <c r="B18" s="45"/>
      <c r="C18" s="45" t="s">
        <v>32</v>
      </c>
      <c r="D18" s="42" t="str">
        <f>申报表!D18</f>
        <v>项目计划开工时间</v>
      </c>
      <c r="E18" s="42"/>
      <c r="F18" s="48">
        <v>5</v>
      </c>
      <c r="G18" s="32" t="str">
        <f>申报表!F18</f>
        <v>2022年4月</v>
      </c>
      <c r="H18" s="55">
        <v>44652</v>
      </c>
      <c r="I18" s="32">
        <f>F18</f>
        <v>5</v>
      </c>
      <c r="J18" s="42"/>
      <c r="K18" s="42"/>
    </row>
    <row r="19" s="27" customFormat="1" ht="33.05" customHeight="1" spans="1:11">
      <c r="A19" s="45"/>
      <c r="B19" s="45"/>
      <c r="C19" s="45"/>
      <c r="D19" s="42" t="str">
        <f>申报表!D19</f>
        <v>项目计划完工时间</v>
      </c>
      <c r="E19" s="42"/>
      <c r="F19" s="48">
        <v>3</v>
      </c>
      <c r="G19" s="32" t="str">
        <f>申报表!F19</f>
        <v>2022年7月</v>
      </c>
      <c r="H19" s="55">
        <v>44896</v>
      </c>
      <c r="I19" s="32">
        <v>0</v>
      </c>
      <c r="J19" s="67" t="s">
        <v>92</v>
      </c>
      <c r="K19" s="68"/>
    </row>
    <row r="20" s="27" customFormat="1" ht="33.05" customHeight="1" spans="1:11">
      <c r="A20" s="45"/>
      <c r="B20" s="45"/>
      <c r="C20" s="45"/>
      <c r="D20" s="42" t="str">
        <f>申报表!D20</f>
        <v>项目完成及时率（100%）</v>
      </c>
      <c r="E20" s="42"/>
      <c r="F20" s="48">
        <v>3</v>
      </c>
      <c r="G20" s="52">
        <f>申报表!F20</f>
        <v>1</v>
      </c>
      <c r="H20" s="52">
        <v>0</v>
      </c>
      <c r="I20" s="32">
        <v>0</v>
      </c>
      <c r="J20" s="69"/>
      <c r="K20" s="70"/>
    </row>
    <row r="21" s="27" customFormat="1" ht="33.05" customHeight="1" spans="1:11">
      <c r="A21" s="45"/>
      <c r="B21" s="45"/>
      <c r="C21" s="45" t="s">
        <v>38</v>
      </c>
      <c r="D21" s="42" t="str">
        <f>申报表!D21</f>
        <v>工程建设费用及预备费（≤**万元）</v>
      </c>
      <c r="E21" s="42"/>
      <c r="F21" s="48">
        <v>5</v>
      </c>
      <c r="G21" s="32">
        <f>申报表!F21</f>
        <v>3248.2</v>
      </c>
      <c r="H21" s="56">
        <v>3019</v>
      </c>
      <c r="I21" s="32">
        <f>F21</f>
        <v>5</v>
      </c>
      <c r="J21" s="32"/>
      <c r="K21" s="32"/>
    </row>
    <row r="22" s="27" customFormat="1" ht="33.05" customHeight="1" spans="1:11">
      <c r="A22" s="45"/>
      <c r="B22" s="45"/>
      <c r="C22" s="45"/>
      <c r="D22" s="42" t="str">
        <f>申报表!D22</f>
        <v>其他工程费用(≤**万元）</v>
      </c>
      <c r="E22" s="42"/>
      <c r="F22" s="48">
        <v>5</v>
      </c>
      <c r="G22" s="32">
        <f>申报表!F22</f>
        <v>202.8</v>
      </c>
      <c r="H22" s="57">
        <v>186.329</v>
      </c>
      <c r="I22" s="32">
        <f>F22</f>
        <v>5</v>
      </c>
      <c r="J22" s="32"/>
      <c r="K22" s="32"/>
    </row>
    <row r="23" s="27" customFormat="1" ht="33.05" customHeight="1" spans="1:11">
      <c r="A23" s="45"/>
      <c r="B23" s="58" t="s">
        <v>93</v>
      </c>
      <c r="C23" s="47" t="s">
        <v>42</v>
      </c>
      <c r="D23" s="42" t="str">
        <f>申报表!D23</f>
        <v>项目受益村庄数（**个）</v>
      </c>
      <c r="E23" s="42"/>
      <c r="F23" s="48">
        <v>8</v>
      </c>
      <c r="G23" s="32">
        <f>申报表!F23</f>
        <v>16</v>
      </c>
      <c r="H23" s="48">
        <v>16</v>
      </c>
      <c r="I23" s="32">
        <f t="shared" ref="I23:I28" si="0">F23</f>
        <v>8</v>
      </c>
      <c r="J23" s="32"/>
      <c r="K23" s="32"/>
    </row>
    <row r="24" s="27" customFormat="1" ht="33.05" customHeight="1" spans="1:11">
      <c r="A24" s="45"/>
      <c r="B24" s="58"/>
      <c r="C24" s="49"/>
      <c r="D24" s="42" t="str">
        <f>申报表!D24</f>
        <v>解决脱贫人口饮水安全问题人数（≥**人）</v>
      </c>
      <c r="E24" s="42"/>
      <c r="F24" s="48">
        <v>6</v>
      </c>
      <c r="G24" s="32">
        <f>申报表!F24</f>
        <v>35278</v>
      </c>
      <c r="H24" s="48">
        <v>35278</v>
      </c>
      <c r="I24" s="32">
        <f t="shared" si="0"/>
        <v>6</v>
      </c>
      <c r="J24" s="32"/>
      <c r="K24" s="32"/>
    </row>
    <row r="25" s="27" customFormat="1" ht="33.05" customHeight="1" spans="1:11">
      <c r="A25" s="45"/>
      <c r="B25" s="58"/>
      <c r="C25" s="49"/>
      <c r="D25" s="42" t="str">
        <f>申报表!D25</f>
        <v>受益脱贫人口数（≥**人）</v>
      </c>
      <c r="E25" s="42"/>
      <c r="F25" s="48">
        <v>10</v>
      </c>
      <c r="G25" s="32">
        <f>申报表!F25</f>
        <v>35278</v>
      </c>
      <c r="H25" s="48">
        <v>35278</v>
      </c>
      <c r="I25" s="32">
        <f t="shared" si="0"/>
        <v>10</v>
      </c>
      <c r="J25" s="32"/>
      <c r="K25" s="32"/>
    </row>
    <row r="26" s="27" customFormat="1" ht="33.05" customHeight="1" spans="1:11">
      <c r="A26" s="45"/>
      <c r="B26" s="58"/>
      <c r="C26" s="45" t="s">
        <v>46</v>
      </c>
      <c r="D26" s="42" t="str">
        <f>申报表!D26</f>
        <v>工程设计使用年限（≥**年）</v>
      </c>
      <c r="E26" s="42"/>
      <c r="F26" s="48">
        <v>6</v>
      </c>
      <c r="G26" s="32">
        <f>申报表!F26</f>
        <v>15</v>
      </c>
      <c r="H26" s="48">
        <v>15</v>
      </c>
      <c r="I26" s="32">
        <f t="shared" si="0"/>
        <v>6</v>
      </c>
      <c r="J26" s="32"/>
      <c r="K26" s="32"/>
    </row>
    <row r="27" s="27" customFormat="1" ht="33.05" customHeight="1" spans="1:11">
      <c r="A27" s="45"/>
      <c r="B27" s="45" t="s">
        <v>94</v>
      </c>
      <c r="C27" s="47" t="s">
        <v>49</v>
      </c>
      <c r="D27" s="42" t="str">
        <f>申报表!D27</f>
        <v>受益群众满意度（≥**%）</v>
      </c>
      <c r="E27" s="42"/>
      <c r="F27" s="48">
        <v>5</v>
      </c>
      <c r="G27" s="52">
        <f>申报表!F27</f>
        <v>0.95</v>
      </c>
      <c r="H27" s="52">
        <v>1</v>
      </c>
      <c r="I27" s="32">
        <f t="shared" si="0"/>
        <v>5</v>
      </c>
      <c r="J27" s="32"/>
      <c r="K27" s="32"/>
    </row>
    <row r="28" s="27" customFormat="1" ht="33.05" customHeight="1" spans="1:11">
      <c r="A28" s="45"/>
      <c r="B28" s="45"/>
      <c r="C28" s="54"/>
      <c r="D28" s="42" t="str">
        <f>申报表!D28</f>
        <v>受益脱贫人口满意度（≥**%）</v>
      </c>
      <c r="E28" s="42"/>
      <c r="F28" s="48">
        <v>5</v>
      </c>
      <c r="G28" s="52">
        <f>申报表!F28</f>
        <v>0.95</v>
      </c>
      <c r="H28" s="52">
        <v>1</v>
      </c>
      <c r="I28" s="32">
        <f t="shared" si="0"/>
        <v>5</v>
      </c>
      <c r="J28" s="32"/>
      <c r="K28" s="32"/>
    </row>
    <row r="29" s="27" customFormat="1" ht="22" customHeight="1" spans="1:11">
      <c r="A29" s="59" t="s">
        <v>95</v>
      </c>
      <c r="B29" s="59"/>
      <c r="C29" s="59"/>
      <c r="D29" s="59"/>
      <c r="E29" s="59"/>
      <c r="F29" s="59">
        <f>SUM(F12:F28,I6)</f>
        <v>100</v>
      </c>
      <c r="G29" s="59"/>
      <c r="H29" s="59"/>
      <c r="I29" s="71">
        <f>SUM(I12:I28,K6)</f>
        <v>90.5627629672559</v>
      </c>
      <c r="J29" s="32"/>
      <c r="K29" s="32"/>
    </row>
    <row r="30" s="27" customFormat="1" ht="40.1" customHeight="1" spans="1:11">
      <c r="A30" s="60" t="s">
        <v>96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="27" customFormat="1" ht="29" customHeight="1" spans="1:11">
      <c r="A31" s="62" t="s">
        <v>97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="27" customFormat="1" ht="41.95" customHeight="1" spans="1:11">
      <c r="A32" s="63" t="s">
        <v>98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4" spans="7:7">
      <c r="G34" s="64"/>
    </row>
  </sheetData>
  <mergeCells count="73">
    <mergeCell ref="A1:K1"/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D20:E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E29"/>
    <mergeCell ref="G29:H29"/>
    <mergeCell ref="J29:K29"/>
    <mergeCell ref="A30:K30"/>
    <mergeCell ref="A31:K31"/>
    <mergeCell ref="A32:K32"/>
    <mergeCell ref="A9:A10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  <mergeCell ref="A5:C8"/>
    <mergeCell ref="J19:K20"/>
  </mergeCells>
  <printOptions horizontalCentered="1"/>
  <pageMargins left="0.432638888888889" right="0.393055555555556" top="0.786805555555556" bottom="1" header="0.5" footer="0.5"/>
  <pageSetup paperSize="9" scale="66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3">
    <pageSetUpPr fitToPage="1"/>
  </sheetPr>
  <dimension ref="A1:G28"/>
  <sheetViews>
    <sheetView view="pageBreakPreview" zoomScale="90" zoomScaleNormal="100" topLeftCell="A17" workbookViewId="0">
      <selection activeCell="D18" sqref="D18:F18"/>
    </sheetView>
  </sheetViews>
  <sheetFormatPr defaultColWidth="9.87272727272727" defaultRowHeight="15" outlineLevelCol="6"/>
  <cols>
    <col min="1" max="1" width="9.87272727272727" style="1"/>
    <col min="2" max="2" width="13.2545454545455" style="1" customWidth="1"/>
    <col min="3" max="3" width="17.6272727272727" style="1" customWidth="1"/>
    <col min="4" max="4" width="12.1272727272727" style="2" customWidth="1"/>
    <col min="5" max="7" width="17.3727272727273" style="1" customWidth="1"/>
    <col min="8" max="16384" width="9.87272727272727" style="1"/>
  </cols>
  <sheetData>
    <row r="1" ht="21" spans="1:7">
      <c r="A1" s="3" t="s">
        <v>99</v>
      </c>
      <c r="B1" s="3"/>
      <c r="C1" s="3"/>
      <c r="D1" s="4"/>
      <c r="E1" s="3"/>
      <c r="F1" s="3"/>
      <c r="G1" s="3"/>
    </row>
    <row r="2" ht="14" spans="1:7">
      <c r="A2" s="5" t="s">
        <v>100</v>
      </c>
      <c r="B2" s="5"/>
      <c r="C2" s="5"/>
      <c r="D2" s="6"/>
      <c r="E2" s="5"/>
      <c r="F2" s="5"/>
      <c r="G2" s="5"/>
    </row>
    <row r="3" ht="24" customHeight="1" spans="1:7">
      <c r="A3" s="7" t="s">
        <v>3</v>
      </c>
      <c r="B3" s="7"/>
      <c r="C3" s="8" t="str">
        <f>申报表!C4</f>
        <v>阿克陶县饮水安全巩固提升供水工程</v>
      </c>
      <c r="D3" s="9"/>
      <c r="E3" s="10"/>
      <c r="F3" s="10"/>
      <c r="G3" s="10"/>
    </row>
    <row r="4" ht="24" customHeight="1" spans="1:7">
      <c r="A4" s="7" t="s">
        <v>101</v>
      </c>
      <c r="B4" s="7"/>
      <c r="C4" s="8" t="s">
        <v>102</v>
      </c>
      <c r="D4" s="9"/>
      <c r="E4" s="10"/>
      <c r="F4" s="10"/>
      <c r="G4" s="10"/>
    </row>
    <row r="5" ht="24" customHeight="1" spans="1:7">
      <c r="A5" s="7" t="s">
        <v>103</v>
      </c>
      <c r="B5" s="7"/>
      <c r="C5" s="8" t="s">
        <v>104</v>
      </c>
      <c r="D5" s="9"/>
      <c r="E5" s="7" t="s">
        <v>105</v>
      </c>
      <c r="F5" s="10" t="s">
        <v>106</v>
      </c>
      <c r="G5" s="10"/>
    </row>
    <row r="6" ht="24" customHeight="1" spans="1:7">
      <c r="A6" s="7" t="s">
        <v>107</v>
      </c>
      <c r="B6" s="7"/>
      <c r="C6" s="8" t="s">
        <v>108</v>
      </c>
      <c r="D6" s="9"/>
      <c r="E6" s="7" t="s">
        <v>109</v>
      </c>
      <c r="F6" s="8" t="str">
        <f>申报表!F5</f>
        <v>阿克陶县中小型公益性水利工程建设项目中心</v>
      </c>
      <c r="G6" s="8"/>
    </row>
    <row r="7" ht="24" customHeight="1" spans="1:7">
      <c r="A7" s="7" t="s">
        <v>110</v>
      </c>
      <c r="B7" s="7"/>
      <c r="C7" s="11" t="s">
        <v>111</v>
      </c>
      <c r="D7" s="10">
        <f>申报表!E6</f>
        <v>3451</v>
      </c>
      <c r="E7" s="10"/>
      <c r="F7" s="10"/>
      <c r="G7" s="10"/>
    </row>
    <row r="8" ht="24" customHeight="1" spans="1:7">
      <c r="A8" s="7"/>
      <c r="B8" s="7"/>
      <c r="C8" s="7" t="s">
        <v>112</v>
      </c>
      <c r="D8" s="10" t="str">
        <f>申报表!E7&amp;"（其中：直达资金3100）"</f>
        <v>3451（其中：直达资金3100）</v>
      </c>
      <c r="E8" s="10"/>
      <c r="F8" s="10"/>
      <c r="G8" s="10"/>
    </row>
    <row r="9" ht="24" customHeight="1" spans="1:7">
      <c r="A9" s="7"/>
      <c r="B9" s="7"/>
      <c r="C9" s="7" t="s">
        <v>62</v>
      </c>
      <c r="D9" s="10">
        <f>申报表!E8</f>
        <v>0</v>
      </c>
      <c r="E9" s="10"/>
      <c r="F9" s="10"/>
      <c r="G9" s="10"/>
    </row>
    <row r="10" ht="72" customHeight="1" spans="1:7">
      <c r="A10" s="12" t="s">
        <v>113</v>
      </c>
      <c r="B10" s="13" t="str">
        <f>申报表!B10</f>
        <v>目标1：本工程取水渗管长度280米，输水管道全长12.635km，并配套管道附属建筑物31座。
目标2：通过本工程的建设，提高阿克陶县两乡两镇（共16个行政村）总受益48161人，其中脱贫人口4229户35278人。（牲畜牛94226头、羊125902只）人畜用水保证率，确保项目区的饮水安全，保证项目区经济社会的健康发展和社会稳定。</v>
      </c>
      <c r="C10" s="14"/>
      <c r="D10" s="15"/>
      <c r="E10" s="15"/>
      <c r="F10" s="15"/>
      <c r="G10" s="16"/>
    </row>
    <row r="11" ht="28.15" customHeight="1" spans="1:7">
      <c r="A11" s="17" t="s">
        <v>18</v>
      </c>
      <c r="B11" s="18" t="s">
        <v>19</v>
      </c>
      <c r="C11" s="17" t="s">
        <v>20</v>
      </c>
      <c r="D11" s="19" t="s">
        <v>21</v>
      </c>
      <c r="E11" s="7"/>
      <c r="F11" s="7"/>
      <c r="G11" s="7" t="s">
        <v>22</v>
      </c>
    </row>
    <row r="12" ht="28.15" customHeight="1" spans="1:7">
      <c r="A12" s="17"/>
      <c r="B12" s="17" t="s">
        <v>23</v>
      </c>
      <c r="C12" s="20" t="s">
        <v>24</v>
      </c>
      <c r="D12" s="21" t="str">
        <f>申报表!D12</f>
        <v>新建或改善村饮水设施数量（**个）</v>
      </c>
      <c r="E12" s="11"/>
      <c r="F12" s="11"/>
      <c r="G12" s="22">
        <f>申报表!F12</f>
        <v>16</v>
      </c>
    </row>
    <row r="13" ht="28.15" customHeight="1" spans="1:7">
      <c r="A13" s="17"/>
      <c r="B13" s="17"/>
      <c r="C13" s="23"/>
      <c r="D13" s="21" t="str">
        <f>申报表!D13</f>
        <v>取水渗管长度（≥**米）</v>
      </c>
      <c r="E13" s="11"/>
      <c r="F13" s="11"/>
      <c r="G13" s="22">
        <f>申报表!F13</f>
        <v>280</v>
      </c>
    </row>
    <row r="14" ht="28.15" customHeight="1" spans="1:7">
      <c r="A14" s="17"/>
      <c r="B14" s="17"/>
      <c r="C14" s="23"/>
      <c r="D14" s="21" t="str">
        <f>申报表!D14</f>
        <v>改造输水管道总长度（≥**千米）</v>
      </c>
      <c r="E14" s="11"/>
      <c r="F14" s="11"/>
      <c r="G14" s="22">
        <f>申报表!F14</f>
        <v>12.635</v>
      </c>
    </row>
    <row r="15" ht="28.15" customHeight="1" spans="1:7">
      <c r="A15" s="17"/>
      <c r="B15" s="17"/>
      <c r="C15" s="23"/>
      <c r="D15" s="21" t="str">
        <f>申报表!D15</f>
        <v>配套管道附属建筑物数量（**座）</v>
      </c>
      <c r="E15" s="11"/>
      <c r="F15" s="11"/>
      <c r="G15" s="22">
        <f>申报表!F15</f>
        <v>31</v>
      </c>
    </row>
    <row r="16" ht="28.15" customHeight="1" spans="1:7">
      <c r="A16" s="17"/>
      <c r="B16" s="17"/>
      <c r="C16" s="20" t="s">
        <v>29</v>
      </c>
      <c r="D16" s="21" t="str">
        <f>申报表!D16</f>
        <v>饮水设施改造后水质达标率（100%）</v>
      </c>
      <c r="E16" s="11"/>
      <c r="F16" s="11"/>
      <c r="G16" s="24">
        <f>申报表!F16</f>
        <v>1</v>
      </c>
    </row>
    <row r="17" ht="28.15" customHeight="1" spans="1:7">
      <c r="A17" s="17"/>
      <c r="B17" s="17"/>
      <c r="C17" s="25"/>
      <c r="D17" s="21" t="str">
        <f>申报表!D17</f>
        <v>项目验收合格率（100%）</v>
      </c>
      <c r="E17" s="11"/>
      <c r="F17" s="11"/>
      <c r="G17" s="24">
        <f>申报表!F17</f>
        <v>1</v>
      </c>
    </row>
    <row r="18" ht="28.15" customHeight="1" spans="1:7">
      <c r="A18" s="17"/>
      <c r="B18" s="17"/>
      <c r="C18" s="17" t="s">
        <v>32</v>
      </c>
      <c r="D18" s="21" t="str">
        <f>申报表!D18</f>
        <v>项目计划开工时间</v>
      </c>
      <c r="E18" s="11"/>
      <c r="F18" s="11"/>
      <c r="G18" s="22" t="str">
        <f>申报表!F18</f>
        <v>2022年4月</v>
      </c>
    </row>
    <row r="19" ht="28.15" customHeight="1" spans="1:7">
      <c r="A19" s="17"/>
      <c r="B19" s="17"/>
      <c r="C19" s="17"/>
      <c r="D19" s="21" t="str">
        <f>申报表!D19</f>
        <v>项目计划完工时间</v>
      </c>
      <c r="E19" s="11"/>
      <c r="F19" s="11"/>
      <c r="G19" s="22" t="str">
        <f>申报表!F19</f>
        <v>2022年7月</v>
      </c>
    </row>
    <row r="20" ht="28.15" customHeight="1" spans="1:7">
      <c r="A20" s="17"/>
      <c r="B20" s="17"/>
      <c r="C20" s="17"/>
      <c r="D20" s="21" t="str">
        <f>申报表!D20</f>
        <v>项目完成及时率（100%）</v>
      </c>
      <c r="E20" s="11"/>
      <c r="F20" s="11"/>
      <c r="G20" s="24">
        <f>申报表!F20</f>
        <v>1</v>
      </c>
    </row>
    <row r="21" ht="28.15" customHeight="1" spans="1:7">
      <c r="A21" s="17"/>
      <c r="B21" s="17"/>
      <c r="C21" s="17" t="s">
        <v>38</v>
      </c>
      <c r="D21" s="21" t="str">
        <f>申报表!D21</f>
        <v>工程建设费用及预备费（≤**万元）</v>
      </c>
      <c r="E21" s="11"/>
      <c r="F21" s="11"/>
      <c r="G21" s="22">
        <f>申报表!F21</f>
        <v>3248.2</v>
      </c>
    </row>
    <row r="22" ht="28.15" customHeight="1" spans="1:7">
      <c r="A22" s="17"/>
      <c r="B22" s="17"/>
      <c r="C22" s="17"/>
      <c r="D22" s="21" t="str">
        <f>申报表!D22</f>
        <v>其他工程费用(≤**万元）</v>
      </c>
      <c r="E22" s="11"/>
      <c r="F22" s="11"/>
      <c r="G22" s="22">
        <f>申报表!F22</f>
        <v>202.8</v>
      </c>
    </row>
    <row r="23" ht="28.15" customHeight="1" spans="1:7">
      <c r="A23" s="17"/>
      <c r="B23" s="26" t="s">
        <v>41</v>
      </c>
      <c r="C23" s="20" t="s">
        <v>42</v>
      </c>
      <c r="D23" s="21" t="str">
        <f>申报表!D23</f>
        <v>项目受益村庄数（**个）</v>
      </c>
      <c r="E23" s="11"/>
      <c r="F23" s="11"/>
      <c r="G23" s="22">
        <f>申报表!F23</f>
        <v>16</v>
      </c>
    </row>
    <row r="24" ht="28.15" customHeight="1" spans="1:7">
      <c r="A24" s="17"/>
      <c r="B24" s="26"/>
      <c r="C24" s="23"/>
      <c r="D24" s="21" t="str">
        <f>申报表!D24</f>
        <v>解决脱贫人口饮水安全问题人数（≥**人）</v>
      </c>
      <c r="E24" s="11"/>
      <c r="F24" s="11"/>
      <c r="G24" s="22">
        <f>申报表!F24</f>
        <v>35278</v>
      </c>
    </row>
    <row r="25" ht="28.15" customHeight="1" spans="1:7">
      <c r="A25" s="17"/>
      <c r="B25" s="26"/>
      <c r="C25" s="23"/>
      <c r="D25" s="21" t="str">
        <f>申报表!D25</f>
        <v>受益脱贫人口数（≥**人）</v>
      </c>
      <c r="E25" s="11"/>
      <c r="F25" s="11"/>
      <c r="G25" s="22">
        <f>申报表!F25</f>
        <v>35278</v>
      </c>
    </row>
    <row r="26" ht="28.15" customHeight="1" spans="1:7">
      <c r="A26" s="17"/>
      <c r="B26" s="26"/>
      <c r="C26" s="17" t="s">
        <v>46</v>
      </c>
      <c r="D26" s="21" t="str">
        <f>申报表!D26</f>
        <v>工程设计使用年限（≥**年）</v>
      </c>
      <c r="E26" s="11"/>
      <c r="F26" s="11"/>
      <c r="G26" s="22">
        <f>申报表!F26</f>
        <v>15</v>
      </c>
    </row>
    <row r="27" ht="28.15" customHeight="1" spans="1:7">
      <c r="A27" s="17"/>
      <c r="B27" s="17" t="s">
        <v>48</v>
      </c>
      <c r="C27" s="20" t="s">
        <v>49</v>
      </c>
      <c r="D27" s="21" t="str">
        <f>申报表!D27</f>
        <v>受益群众满意度（≥**%）</v>
      </c>
      <c r="E27" s="11"/>
      <c r="F27" s="11"/>
      <c r="G27" s="24">
        <f>申报表!F27</f>
        <v>0.95</v>
      </c>
    </row>
    <row r="28" ht="28.15" customHeight="1" spans="1:7">
      <c r="A28" s="17"/>
      <c r="B28" s="17"/>
      <c r="C28" s="25"/>
      <c r="D28" s="21" t="str">
        <f>申报表!D28</f>
        <v>受益脱贫人口满意度（≥**%）</v>
      </c>
      <c r="E28" s="11"/>
      <c r="F28" s="11"/>
      <c r="G28" s="24">
        <f>申报表!F28</f>
        <v>0.95</v>
      </c>
    </row>
  </sheetData>
  <mergeCells count="45">
    <mergeCell ref="A1:G1"/>
    <mergeCell ref="A2:G2"/>
    <mergeCell ref="A3:B3"/>
    <mergeCell ref="C3:G3"/>
    <mergeCell ref="A4:B4"/>
    <mergeCell ref="C4:G4"/>
    <mergeCell ref="A5:B5"/>
    <mergeCell ref="C5:D5"/>
    <mergeCell ref="F5:G5"/>
    <mergeCell ref="A6:B6"/>
    <mergeCell ref="C6:D6"/>
    <mergeCell ref="F6:G6"/>
    <mergeCell ref="D7:G7"/>
    <mergeCell ref="D8:G8"/>
    <mergeCell ref="D9:G9"/>
    <mergeCell ref="B10:G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A11:A28"/>
    <mergeCell ref="B12:B22"/>
    <mergeCell ref="B23:B26"/>
    <mergeCell ref="B27:B28"/>
    <mergeCell ref="C12:C15"/>
    <mergeCell ref="C16:C17"/>
    <mergeCell ref="C18:C20"/>
    <mergeCell ref="C21:C22"/>
    <mergeCell ref="C23:C25"/>
    <mergeCell ref="C27:C28"/>
    <mergeCell ref="A7:B9"/>
  </mergeCells>
  <pageMargins left="0.75" right="0.75" top="1" bottom="1" header="0.5" footer="0.5"/>
  <pageSetup paperSize="9" scale="83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/>
  <rangeList sheetStid="5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6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7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8" master=""/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申报表</vt:lpstr>
      <vt:lpstr>5月监控</vt:lpstr>
      <vt:lpstr>6月监控</vt:lpstr>
      <vt:lpstr>8月监控 </vt:lpstr>
      <vt:lpstr>自评表</vt:lpstr>
      <vt:lpstr>直达资金绩效目标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2006-09-16T00:00:00Z</dcterms:created>
  <dcterms:modified xsi:type="dcterms:W3CDTF">2023-10-24T10:44:04Z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24628268844C494589162AF3DFB6CAB5</vt:lpwstr>
  </property>
  <property fmtid="{D5CDD505-2E9C-101B-9397-08002B2CF9AE}" pid="4" name="KSOReadingLayout">
    <vt:bool>true</vt:bool>
  </property>
</Properties>
</file>