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 firstSheet="4" activeTab="4"/>
  </bookViews>
  <sheets>
    <sheet name="申报表" sheetId="3" state="hidden" r:id="rId1"/>
    <sheet name="5月监控" sheetId="4" state="hidden" r:id="rId2"/>
    <sheet name="6月监控" sheetId="5" state="hidden" r:id="rId3"/>
    <sheet name="8月监控" sheetId="6" state="hidden" r:id="rId4"/>
    <sheet name="自评表" sheetId="7" r:id="rId5"/>
  </sheets>
  <definedNames>
    <definedName name="_xlnm._FilterDatabase" localSheetId="1" hidden="1">'5月监控'!$A$11:$J$27</definedName>
    <definedName name="_xlnm._FilterDatabase" localSheetId="2" hidden="1">'6月监控'!$A$11:$J$27</definedName>
    <definedName name="_xlnm.Print_Area" localSheetId="1">'5月监控'!$A$1:$J$27</definedName>
    <definedName name="_xlnm.Print_Area" localSheetId="2">'6月监控'!$A$1:$J$27</definedName>
    <definedName name="_xlnm.Print_Area" localSheetId="0">申报表!$A$1:$H$28</definedName>
    <definedName name="_xlnm._FilterDatabase" localSheetId="3" hidden="1">'8月监控'!$A$11:$J$27</definedName>
    <definedName name="_xlnm.Print_Area" localSheetId="3">'8月监控'!$A$1:$J$27</definedName>
    <definedName name="_xlnm.Print_Area" localSheetId="4">自评表!$A$1:$K$31</definedName>
    <definedName name="_xlnm._FilterDatabase" localSheetId="4" hidden="1">自评表!$A$11:$K$31</definedName>
  </definedNames>
  <calcPr calcId="144525"/>
</workbook>
</file>

<file path=xl/sharedStrings.xml><?xml version="1.0" encoding="utf-8"?>
<sst xmlns="http://schemas.openxmlformats.org/spreadsheetml/2006/main" count="246" uniqueCount="100">
  <si>
    <t>附1</t>
  </si>
  <si>
    <t>绩效目标申报表</t>
  </si>
  <si>
    <t>（2022年度）</t>
  </si>
  <si>
    <t>项目名称</t>
  </si>
  <si>
    <t>阿克陶县饮水安全巩固提升配水工程</t>
  </si>
  <si>
    <t>项目负责人及联系电话</t>
  </si>
  <si>
    <t>牛伟强13899489329</t>
  </si>
  <si>
    <t>主管部门</t>
  </si>
  <si>
    <t>阿克陶县水利局</t>
  </si>
  <si>
    <t>实施单位</t>
  </si>
  <si>
    <t>阿克陶县中小型公益性水利工程建设项目中心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</si>
  <si>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</si>
  <si>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</si>
  <si>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</si>
  <si>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</si>
  <si>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</si>
  <si>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</si>
  <si>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>本工程输水管道全长37.07km，配套管道附属建筑物153座：节制检修阀井15座，进排气阀井43座，流量计井12座，泄水放空阀井19座，镇墩31座，分水阀井4座，交叉建筑物29座。通过本工程的建设，提高阿克陶县两乡两镇（共16个行政村）总受益48161人，其中脱贫人口12939户35278人。（牲畜牛94226头、羊125902只）人畜用水保证率，确保项目区的饮水安全，保证项目区经济社会的健康发展和社会稳定。</t>
  </si>
  <si>
    <t>绩
效
指
标</t>
  </si>
  <si>
    <t>一级指标</t>
  </si>
  <si>
    <t>二级指标</t>
  </si>
  <si>
    <t>三级指标</t>
  </si>
  <si>
    <t>指标值</t>
  </si>
  <si>
    <t>产出指标</t>
  </si>
  <si>
    <t>数量指标</t>
  </si>
  <si>
    <t>新建或改善脱贫村饮水设施数量（≥**个）</t>
  </si>
  <si>
    <t>改造输水管道总长度 （≥**千米）</t>
  </si>
  <si>
    <t>配套管道附属建筑物（**座）</t>
  </si>
  <si>
    <t>质量指标</t>
  </si>
  <si>
    <t>饮水设施改造后水质达标率（100%）</t>
  </si>
  <si>
    <t>项目验收合格率（100%）</t>
  </si>
  <si>
    <t>时效指标</t>
  </si>
  <si>
    <t>项目计划开工时间</t>
  </si>
  <si>
    <t>2022年3月</t>
  </si>
  <si>
    <t>项目计划完工时间</t>
  </si>
  <si>
    <t>2022年6月</t>
  </si>
  <si>
    <t>项目完成及时率（100%）</t>
  </si>
  <si>
    <t>成本指标</t>
  </si>
  <si>
    <t>工程建设费用（≤**万元）</t>
  </si>
  <si>
    <t>其他工程费用(≤**万元）</t>
  </si>
  <si>
    <t>效益指标</t>
  </si>
  <si>
    <t>社会效益指标</t>
  </si>
  <si>
    <t>项目受益村庄数（**个）</t>
  </si>
  <si>
    <t>解决脱贫人口饮水安全问题人数（≥**人）</t>
  </si>
  <si>
    <t>受益脱贫人口数（≥**人）</t>
  </si>
  <si>
    <t>可持续影响指标</t>
  </si>
  <si>
    <t>工程设计使用年限（≥**年）</t>
  </si>
  <si>
    <t>满意度指标</t>
  </si>
  <si>
    <t>服务对象
满意度指标</t>
  </si>
  <si>
    <t>受益群众满意度（≥**%）</t>
  </si>
  <si>
    <t>受益脱贫人口满意度（≥**%）</t>
  </si>
  <si>
    <t>注：1.“其他资金”是指与财政拨款共同用于同一脱贫攻坚项目的单位自有资金、社会资金等。
    2.各地请根据实际情况，选择适合的二级指标进行填报，并细化为三级指标和指标值。</t>
  </si>
  <si>
    <t>绩效运行监控表</t>
  </si>
  <si>
    <t>项目负责人</t>
  </si>
  <si>
    <t>资金情况（万元）</t>
  </si>
  <si>
    <t>类别</t>
  </si>
  <si>
    <t>年初预算数</t>
  </si>
  <si>
    <t>1-5月执行数</t>
  </si>
  <si>
    <t>预算执行率</t>
  </si>
  <si>
    <t>其中：财政拨款</t>
  </si>
  <si>
    <t>-</t>
  </si>
  <si>
    <t>其他资金</t>
  </si>
  <si>
    <t>年度总体目标</t>
  </si>
  <si>
    <t>年度指标值</t>
  </si>
  <si>
    <t>1-5月完成情况</t>
  </si>
  <si>
    <t>全年预计完成情况</t>
  </si>
  <si>
    <t>偏差原因分析</t>
  </si>
  <si>
    <t>备注</t>
  </si>
  <si>
    <t>未达监控节点</t>
  </si>
  <si>
    <t>项目招标工作迟后导致项目未按期开工。</t>
  </si>
  <si>
    <t>1-6月执行数</t>
  </si>
  <si>
    <t>1-6月完成情况</t>
  </si>
  <si>
    <t>招标工作迟后，导致项目未按期开工完工。</t>
  </si>
  <si>
    <t>刘福德13779033753</t>
  </si>
  <si>
    <t>1-8月执行数</t>
  </si>
  <si>
    <t>1-8月完成情况</t>
  </si>
  <si>
    <r>
      <rPr>
        <b/>
        <sz val="16"/>
        <color indexed="8"/>
        <rFont val="宋体"/>
        <charset val="134"/>
      </rPr>
      <t>绩效目标自评表</t>
    </r>
    <r>
      <rPr>
        <sz val="16"/>
        <color indexed="8"/>
        <rFont val="宋体"/>
        <charset val="134"/>
      </rPr>
      <t xml:space="preserve"> </t>
    </r>
  </si>
  <si>
    <t>项目负责人及电话</t>
  </si>
  <si>
    <t>全年预算数（A）</t>
  </si>
  <si>
    <t>全年执行数（B）</t>
  </si>
  <si>
    <t>分值</t>
  </si>
  <si>
    <t>执行率（B/A)</t>
  </si>
  <si>
    <t>得分</t>
  </si>
  <si>
    <r>
      <rPr>
        <sz val="11"/>
        <color theme="1"/>
        <rFont val="宋体"/>
        <charset val="134"/>
      </rPr>
      <t xml:space="preserve"> </t>
    </r>
    <r>
      <rPr>
        <sz val="11"/>
        <color indexed="8"/>
        <rFont val="宋体"/>
        <charset val="134"/>
      </rPr>
      <t>其中：本年财政拨款</t>
    </r>
  </si>
  <si>
    <r>
      <rPr>
        <sz val="11"/>
        <color theme="1"/>
        <rFont val="宋体"/>
        <charset val="134"/>
      </rPr>
      <t xml:space="preserve"> </t>
    </r>
    <r>
      <rPr>
        <sz val="11"/>
        <color indexed="8"/>
        <rFont val="宋体"/>
        <charset val="134"/>
      </rPr>
      <t xml:space="preserve">      其他资金</t>
    </r>
  </si>
  <si>
    <t>年初设定目标</t>
  </si>
  <si>
    <t>年度总体目标完成情况综述</t>
  </si>
  <si>
    <r>
      <rPr>
        <sz val="11"/>
        <color theme="1"/>
        <rFont val="宋体"/>
        <charset val="134"/>
        <scheme val="minor"/>
      </rPr>
      <t xml:space="preserve">    已完成输水管道全长37.07k</t>
    </r>
    <r>
      <rPr>
        <sz val="11"/>
        <rFont val="宋体"/>
        <charset val="134"/>
        <scheme val="minor"/>
      </rPr>
      <t>m，配套管道附属建筑物166座。</t>
    </r>
    <r>
      <rPr>
        <sz val="11"/>
        <color theme="1"/>
        <rFont val="宋体"/>
        <charset val="134"/>
        <scheme val="minor"/>
      </rPr>
      <t>通过本工程的建设，提高阿克陶县两乡两镇（共16个行政村）总受益48161人，其中脱贫人口12939户35278人。（牲畜牛94226头、羊125902只）人畜用水保证率，确保项目区的饮水安全，保证项目区经济社会的健康发展和社会稳定。</t>
    </r>
  </si>
  <si>
    <t>全年实际值</t>
  </si>
  <si>
    <t>未完成原因及拟采取的改进措施</t>
  </si>
  <si>
    <t>产出指标(50分)</t>
  </si>
  <si>
    <t>招标工作迟后，导致项目未按期开工完工，今后加强项目前期工作准备。</t>
  </si>
  <si>
    <t>受疫情防控影响，项目未按时完工；今后加强项目实施工程中的风险防控。</t>
  </si>
  <si>
    <t>由于前期概算不精准，成本超出概算；今后加强项目前期概算审核工作。</t>
  </si>
  <si>
    <t>效益指标（30分）</t>
  </si>
  <si>
    <t>满意度指标(10分)</t>
  </si>
  <si>
    <t>总分</t>
  </si>
  <si>
    <r>
      <rPr>
        <sz val="10"/>
        <color theme="1"/>
        <rFont val="宋体"/>
        <charset val="134"/>
      </rPr>
      <t>注：1</t>
    </r>
    <r>
      <rPr>
        <sz val="10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</si>
  <si>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</si>
  <si>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10"/>
        <color theme="1"/>
        <rFont val="宋体"/>
        <charset val="134"/>
      </rPr>
      <t xml:space="preserve">    3.定量指标若为正向指标（即指标值为</t>
    </r>
    <r>
      <rPr>
        <sz val="10"/>
        <color indexed="8"/>
        <rFont val="宋体"/>
        <charset val="134"/>
      </rPr>
      <t>≥*），则得分计算方法应用全年实际值/年度指标值╳该指标分值；若定量指标为反向指标（即指标值为≤*），则得分计算方法应用年度指标值/全年实际值╳该指标分值；定量指标得分最高不得超过该指标分值上限。</t>
    </r>
  </si>
</sst>
</file>

<file path=xl/styles.xml><?xml version="1.0" encoding="utf-8"?>
<styleSheet xmlns="http://schemas.openxmlformats.org/spreadsheetml/2006/main" xmlns:xr9="http://schemas.microsoft.com/office/spreadsheetml/2016/revision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  <numFmt numFmtId="178" formatCode="0.0_ "/>
    <numFmt numFmtId="179" formatCode="0.00_);[Red]\(0.00\)"/>
  </numFmts>
  <fonts count="39">
    <font>
      <sz val="11"/>
      <color theme="1"/>
      <name val="宋体"/>
      <charset val="134"/>
      <scheme val="minor"/>
    </font>
    <font>
      <sz val="16"/>
      <color indexed="8"/>
      <name val="宋体"/>
      <charset val="134"/>
    </font>
    <font>
      <sz val="16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8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0"/>
      <name val="宋体"/>
      <charset val="134"/>
      <scheme val="minor"/>
    </font>
    <font>
      <sz val="10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sz val="10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9" applyNumberFormat="0" applyAlignment="0" applyProtection="0">
      <alignment vertical="center"/>
    </xf>
    <xf numFmtId="0" fontId="25" fillId="4" borderId="20" applyNumberFormat="0" applyAlignment="0" applyProtection="0">
      <alignment vertical="center"/>
    </xf>
    <xf numFmtId="0" fontId="26" fillId="4" borderId="19" applyNumberFormat="0" applyAlignment="0" applyProtection="0">
      <alignment vertical="center"/>
    </xf>
    <xf numFmtId="0" fontId="27" fillId="5" borderId="21" applyNumberFormat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9" fillId="0" borderId="0"/>
  </cellStyleXfs>
  <cellXfs count="98">
    <xf numFmtId="0" fontId="0" fillId="0" borderId="0" xfId="0"/>
    <xf numFmtId="0" fontId="0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0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0" fillId="0" borderId="2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4" fillId="0" borderId="2" xfId="49" applyNumberFormat="1" applyFont="1" applyFill="1" applyBorder="1" applyAlignment="1">
      <alignment horizontal="center" vertical="center" wrapText="1"/>
    </xf>
    <xf numFmtId="0" fontId="4" fillId="0" borderId="4" xfId="49" applyNumberFormat="1" applyFont="1" applyFill="1" applyBorder="1" applyAlignment="1">
      <alignment horizontal="center" vertical="center" wrapText="1"/>
    </xf>
    <xf numFmtId="0" fontId="4" fillId="0" borderId="3" xfId="49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0" fontId="4" fillId="0" borderId="8" xfId="49" applyNumberFormat="1" applyFont="1" applyFill="1" applyBorder="1" applyAlignment="1">
      <alignment horizontal="center" vertical="center" wrapText="1"/>
    </xf>
    <xf numFmtId="0" fontId="0" fillId="0" borderId="2" xfId="3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/>
    </xf>
    <xf numFmtId="9" fontId="0" fillId="0" borderId="2" xfId="0" applyNumberFormat="1" applyFont="1" applyFill="1" applyBorder="1" applyAlignment="1">
      <alignment horizontal="center" vertical="center" wrapText="1"/>
    </xf>
    <xf numFmtId="0" fontId="4" fillId="0" borderId="7" xfId="49" applyNumberFormat="1" applyFont="1" applyFill="1" applyBorder="1" applyAlignment="1">
      <alignment horizontal="center" vertical="center" wrapText="1"/>
    </xf>
    <xf numFmtId="9" fontId="0" fillId="0" borderId="2" xfId="3" applyNumberFormat="1" applyFont="1" applyFill="1" applyBorder="1" applyAlignment="1">
      <alignment horizontal="center" vertical="center" wrapText="1"/>
    </xf>
    <xf numFmtId="57" fontId="0" fillId="0" borderId="2" xfId="3" applyNumberFormat="1" applyFont="1" applyFill="1" applyBorder="1" applyAlignment="1">
      <alignment horizontal="center" vertical="center" wrapText="1"/>
    </xf>
    <xf numFmtId="57" fontId="0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vertical="center"/>
    </xf>
    <xf numFmtId="177" fontId="0" fillId="0" borderId="2" xfId="3" applyNumberFormat="1" applyFont="1" applyBorder="1" applyAlignment="1">
      <alignment horizontal="center" vertical="center" wrapText="1"/>
    </xf>
    <xf numFmtId="178" fontId="0" fillId="0" borderId="2" xfId="0" applyNumberFormat="1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left" vertical="center" wrapText="1"/>
    </xf>
    <xf numFmtId="0" fontId="0" fillId="0" borderId="11" xfId="0" applyFont="1" applyFill="1" applyBorder="1" applyAlignment="1">
      <alignment horizontal="left" vertical="center" wrapText="1"/>
    </xf>
    <xf numFmtId="0" fontId="0" fillId="0" borderId="12" xfId="0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left" vertical="center" wrapText="1"/>
    </xf>
    <xf numFmtId="178" fontId="5" fillId="0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/>
    <xf numFmtId="0" fontId="2" fillId="0" borderId="2" xfId="0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 applyProtection="1">
      <alignment horizontal="center" vertical="center"/>
      <protection locked="0"/>
    </xf>
    <xf numFmtId="179" fontId="7" fillId="0" borderId="2" xfId="0" applyNumberFormat="1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left" vertical="center" wrapText="1"/>
    </xf>
    <xf numFmtId="0" fontId="10" fillId="0" borderId="2" xfId="49" applyNumberFormat="1" applyFont="1" applyFill="1" applyBorder="1" applyAlignment="1">
      <alignment horizontal="center" vertical="center" wrapText="1"/>
    </xf>
    <xf numFmtId="0" fontId="10" fillId="0" borderId="4" xfId="49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0" fillId="0" borderId="3" xfId="49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 applyProtection="1">
      <alignment vertical="center"/>
    </xf>
    <xf numFmtId="0" fontId="10" fillId="0" borderId="2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 applyProtection="1">
      <alignment vertical="center" wrapText="1"/>
      <protection locked="0"/>
    </xf>
    <xf numFmtId="0" fontId="10" fillId="0" borderId="8" xfId="49" applyNumberFormat="1" applyFont="1" applyFill="1" applyBorder="1" applyAlignment="1">
      <alignment horizontal="center" vertical="center" wrapText="1"/>
    </xf>
    <xf numFmtId="9" fontId="10" fillId="0" borderId="2" xfId="49" applyNumberFormat="1" applyFont="1" applyFill="1" applyBorder="1" applyAlignment="1">
      <alignment horizontal="center" vertical="center" wrapText="1"/>
    </xf>
    <xf numFmtId="9" fontId="10" fillId="0" borderId="2" xfId="0" applyNumberFormat="1" applyFont="1" applyFill="1" applyBorder="1" applyAlignment="1">
      <alignment horizontal="center" vertical="center"/>
    </xf>
    <xf numFmtId="0" fontId="10" fillId="0" borderId="7" xfId="49" applyNumberFormat="1" applyFont="1" applyFill="1" applyBorder="1" applyAlignment="1">
      <alignment horizontal="center" vertical="center" wrapText="1"/>
    </xf>
    <xf numFmtId="57" fontId="10" fillId="0" borderId="2" xfId="0" applyNumberFormat="1" applyFont="1" applyFill="1" applyBorder="1" applyAlignment="1" applyProtection="1">
      <alignment horizontal="center" vertical="center"/>
    </xf>
    <xf numFmtId="0" fontId="10" fillId="0" borderId="10" xfId="0" applyFont="1" applyFill="1" applyBorder="1" applyAlignment="1" applyProtection="1">
      <alignment horizontal="left" vertical="center" wrapText="1"/>
      <protection locked="0"/>
    </xf>
    <xf numFmtId="0" fontId="10" fillId="0" borderId="2" xfId="0" applyNumberFormat="1" applyFont="1" applyFill="1" applyBorder="1" applyAlignment="1" applyProtection="1">
      <alignment horizontal="center" vertical="center"/>
    </xf>
    <xf numFmtId="57" fontId="10" fillId="0" borderId="2" xfId="49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 applyProtection="1">
      <alignment horizontal="left" vertical="center" wrapText="1"/>
      <protection locked="0"/>
    </xf>
    <xf numFmtId="0" fontId="10" fillId="0" borderId="12" xfId="0" applyFont="1" applyFill="1" applyBorder="1" applyAlignment="1" applyProtection="1">
      <alignment horizontal="left" vertical="center" wrapText="1"/>
      <protection locked="0"/>
    </xf>
    <xf numFmtId="176" fontId="10" fillId="0" borderId="2" xfId="0" applyNumberFormat="1" applyFont="1" applyFill="1" applyBorder="1" applyAlignment="1">
      <alignment horizontal="center" vertical="center"/>
    </xf>
    <xf numFmtId="177" fontId="7" fillId="0" borderId="2" xfId="0" applyNumberFormat="1" applyFont="1" applyFill="1" applyBorder="1" applyAlignment="1" applyProtection="1">
      <alignment horizontal="center" vertical="center"/>
    </xf>
    <xf numFmtId="9" fontId="10" fillId="0" borderId="2" xfId="0" applyNumberFormat="1" applyFont="1" applyFill="1" applyBorder="1" applyAlignment="1" applyProtection="1">
      <alignment vertical="center"/>
      <protection locked="0"/>
    </xf>
    <xf numFmtId="0" fontId="10" fillId="0" borderId="2" xfId="0" applyFont="1" applyFill="1" applyBorder="1" applyAlignment="1" applyProtection="1">
      <alignment vertical="center"/>
      <protection locked="0"/>
    </xf>
    <xf numFmtId="0" fontId="10" fillId="0" borderId="11" xfId="0" applyFont="1" applyFill="1" applyBorder="1" applyAlignment="1" applyProtection="1">
      <alignment horizontal="left" vertical="center" wrapText="1"/>
      <protection locked="0"/>
    </xf>
    <xf numFmtId="0" fontId="10" fillId="0" borderId="15" xfId="0" applyFont="1" applyFill="1" applyBorder="1" applyAlignment="1" applyProtection="1">
      <alignment horizontal="left" vertical="center" wrapText="1"/>
      <protection locked="0"/>
    </xf>
    <xf numFmtId="0" fontId="10" fillId="0" borderId="13" xfId="0" applyFont="1" applyFill="1" applyBorder="1" applyAlignment="1" applyProtection="1">
      <alignment horizontal="left" vertical="center" wrapText="1"/>
      <protection locked="0"/>
    </xf>
    <xf numFmtId="0" fontId="11" fillId="0" borderId="2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/>
    <xf numFmtId="0" fontId="10" fillId="0" borderId="0" xfId="49" applyFont="1" applyFill="1" applyBorder="1" applyAlignment="1">
      <alignment vertical="center"/>
    </xf>
    <xf numFmtId="0" fontId="12" fillId="0" borderId="0" xfId="49" applyFont="1" applyFill="1" applyBorder="1" applyAlignment="1">
      <alignment vertical="center" wrapText="1"/>
    </xf>
    <xf numFmtId="0" fontId="9" fillId="0" borderId="0" xfId="49" applyFont="1" applyFill="1" applyBorder="1" applyAlignment="1">
      <alignment vertical="center" wrapText="1"/>
    </xf>
    <xf numFmtId="0" fontId="13" fillId="0" borderId="0" xfId="49" applyNumberFormat="1" applyFont="1" applyFill="1" applyBorder="1" applyAlignment="1">
      <alignment horizontal="center" vertical="center" wrapText="1"/>
    </xf>
    <xf numFmtId="0" fontId="4" fillId="0" borderId="1" xfId="49" applyNumberFormat="1" applyFont="1" applyFill="1" applyBorder="1" applyAlignment="1">
      <alignment horizontal="center" vertical="top" wrapText="1"/>
    </xf>
    <xf numFmtId="0" fontId="10" fillId="0" borderId="6" xfId="49" applyNumberFormat="1" applyFont="1" applyFill="1" applyBorder="1" applyAlignment="1">
      <alignment horizontal="center" vertical="center" wrapText="1"/>
    </xf>
    <xf numFmtId="0" fontId="14" fillId="0" borderId="2" xfId="0" applyNumberFormat="1" applyFont="1" applyFill="1" applyBorder="1" applyAlignment="1">
      <alignment vertical="center"/>
    </xf>
    <xf numFmtId="0" fontId="10" fillId="0" borderId="4" xfId="49" applyNumberFormat="1" applyFont="1" applyFill="1" applyBorder="1" applyAlignment="1">
      <alignment horizontal="left" vertical="center" wrapText="1"/>
    </xf>
    <xf numFmtId="0" fontId="10" fillId="0" borderId="5" xfId="49" applyNumberFormat="1" applyFont="1" applyFill="1" applyBorder="1" applyAlignment="1">
      <alignment horizontal="left" vertical="center" wrapText="1"/>
    </xf>
    <xf numFmtId="0" fontId="10" fillId="0" borderId="6" xfId="49" applyNumberFormat="1" applyFont="1" applyFill="1" applyBorder="1" applyAlignment="1">
      <alignment horizontal="left" vertical="center" wrapText="1"/>
    </xf>
    <xf numFmtId="0" fontId="10" fillId="0" borderId="10" xfId="49" applyNumberFormat="1" applyFont="1" applyFill="1" applyBorder="1" applyAlignment="1">
      <alignment vertical="center" wrapText="1"/>
    </xf>
    <xf numFmtId="0" fontId="10" fillId="0" borderId="9" xfId="49" applyNumberFormat="1" applyFont="1" applyFill="1" applyBorder="1" applyAlignment="1">
      <alignment vertical="center" wrapText="1"/>
    </xf>
    <xf numFmtId="0" fontId="10" fillId="0" borderId="11" xfId="49" applyNumberFormat="1" applyFont="1" applyFill="1" applyBorder="1" applyAlignment="1">
      <alignment vertical="center" wrapText="1"/>
    </xf>
    <xf numFmtId="0" fontId="10" fillId="0" borderId="10" xfId="49" applyNumberFormat="1" applyFont="1" applyFill="1" applyBorder="1" applyAlignment="1">
      <alignment horizontal="left" vertical="center" wrapText="1"/>
    </xf>
    <xf numFmtId="0" fontId="10" fillId="0" borderId="9" xfId="49" applyNumberFormat="1" applyFont="1" applyFill="1" applyBorder="1" applyAlignment="1">
      <alignment horizontal="left" vertical="center" wrapText="1"/>
    </xf>
    <xf numFmtId="0" fontId="10" fillId="0" borderId="11" xfId="49" applyNumberFormat="1" applyFont="1" applyFill="1" applyBorder="1" applyAlignment="1">
      <alignment horizontal="left" vertical="center" wrapText="1"/>
    </xf>
    <xf numFmtId="9" fontId="15" fillId="0" borderId="3" xfId="49" applyNumberFormat="1" applyFont="1" applyFill="1" applyBorder="1" applyAlignment="1">
      <alignment horizontal="center" vertical="center" wrapText="1"/>
    </xf>
    <xf numFmtId="0" fontId="10" fillId="0" borderId="2" xfId="49" applyNumberFormat="1" applyFont="1" applyFill="1" applyBorder="1" applyAlignment="1">
      <alignment horizontal="left" vertical="center" wrapText="1"/>
    </xf>
    <xf numFmtId="49" fontId="10" fillId="0" borderId="2" xfId="49" applyNumberFormat="1" applyFont="1" applyFill="1" applyBorder="1" applyAlignment="1">
      <alignment horizontal="center" vertical="center" wrapText="1"/>
    </xf>
    <xf numFmtId="0" fontId="10" fillId="0" borderId="3" xfId="49" applyNumberFormat="1" applyFont="1" applyFill="1" applyBorder="1" applyAlignment="1" applyProtection="1">
      <alignment horizontal="center" vertical="center" wrapText="1"/>
    </xf>
    <xf numFmtId="9" fontId="10" fillId="0" borderId="3" xfId="49" applyNumberFormat="1" applyFont="1" applyFill="1" applyBorder="1" applyAlignment="1">
      <alignment horizontal="center" vertical="center" wrapText="1"/>
    </xf>
    <xf numFmtId="57" fontId="10" fillId="0" borderId="2" xfId="0" applyNumberFormat="1" applyFont="1" applyFill="1" applyBorder="1" applyAlignment="1" applyProtection="1" quotePrefix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H28"/>
  <sheetViews>
    <sheetView view="pageBreakPreview" zoomScale="85" zoomScaleNormal="85" workbookViewId="0">
      <selection activeCell="J7" sqref="J7"/>
    </sheetView>
  </sheetViews>
  <sheetFormatPr defaultColWidth="8.87272727272727" defaultRowHeight="14" outlineLevelCol="7"/>
  <cols>
    <col min="2" max="2" width="16.7545454545455" customWidth="1"/>
    <col min="3" max="3" width="12.5" customWidth="1"/>
    <col min="4" max="4" width="15.2545454545455" customWidth="1"/>
    <col min="5" max="5" width="16.8727272727273" customWidth="1"/>
    <col min="6" max="6" width="3.25454545454545" customWidth="1"/>
    <col min="7" max="7" width="3.62727272727273" customWidth="1"/>
    <col min="8" max="8" width="22.8727272727273" customWidth="1"/>
    <col min="9" max="9" width="8.87272727272727" style="76"/>
  </cols>
  <sheetData>
    <row r="1" ht="15" spans="1:8">
      <c r="A1" s="77" t="s">
        <v>0</v>
      </c>
      <c r="B1" s="78"/>
      <c r="C1" s="78"/>
      <c r="D1" s="79"/>
      <c r="E1" s="79"/>
      <c r="F1" s="79"/>
      <c r="G1" s="79"/>
      <c r="H1" s="79"/>
    </row>
    <row r="2" ht="21" spans="1:8">
      <c r="A2" s="80" t="s">
        <v>1</v>
      </c>
      <c r="B2" s="80"/>
      <c r="C2" s="80"/>
      <c r="D2" s="80"/>
      <c r="E2" s="80"/>
      <c r="F2" s="80"/>
      <c r="G2" s="80"/>
      <c r="H2" s="80"/>
    </row>
    <row r="3" spans="1:8">
      <c r="A3" s="81" t="s">
        <v>2</v>
      </c>
      <c r="B3" s="81"/>
      <c r="C3" s="81"/>
      <c r="D3" s="81"/>
      <c r="E3" s="81"/>
      <c r="F3" s="81"/>
      <c r="G3" s="81"/>
      <c r="H3" s="81"/>
    </row>
    <row r="4" ht="26.1" customHeight="1" spans="1:8">
      <c r="A4" s="51" t="s">
        <v>3</v>
      </c>
      <c r="B4" s="51"/>
      <c r="C4" s="51" t="s">
        <v>4</v>
      </c>
      <c r="D4" s="51"/>
      <c r="E4" s="51" t="s">
        <v>5</v>
      </c>
      <c r="F4" s="51"/>
      <c r="G4" s="51" t="s">
        <v>6</v>
      </c>
      <c r="H4" s="51"/>
    </row>
    <row r="5" ht="26.1" customHeight="1" spans="1:8">
      <c r="A5" s="51" t="s">
        <v>7</v>
      </c>
      <c r="B5" s="51"/>
      <c r="C5" s="52" t="s">
        <v>8</v>
      </c>
      <c r="D5" s="82"/>
      <c r="E5" s="51" t="s">
        <v>9</v>
      </c>
      <c r="F5" s="51"/>
      <c r="G5" s="51" t="s">
        <v>10</v>
      </c>
      <c r="H5" s="51"/>
    </row>
    <row r="6" ht="26.1" customHeight="1" spans="1:8">
      <c r="A6" s="51" t="s">
        <v>11</v>
      </c>
      <c r="B6" s="83"/>
      <c r="C6" s="51" t="s">
        <v>12</v>
      </c>
      <c r="D6" s="51"/>
      <c r="E6" s="51">
        <v>2951</v>
      </c>
      <c r="F6" s="51"/>
      <c r="G6" s="51"/>
      <c r="H6" s="51"/>
    </row>
    <row r="7" ht="26.1" customHeight="1" spans="1:8">
      <c r="A7" s="83"/>
      <c r="B7" s="83"/>
      <c r="C7" s="51" t="s">
        <v>13</v>
      </c>
      <c r="D7" s="51"/>
      <c r="E7" s="51">
        <v>2951</v>
      </c>
      <c r="F7" s="51"/>
      <c r="G7" s="51"/>
      <c r="H7" s="51"/>
    </row>
    <row r="8" ht="26.1" customHeight="1" spans="1:8">
      <c r="A8" s="83"/>
      <c r="B8" s="83"/>
      <c r="C8" s="51" t="s">
        <v>14</v>
      </c>
      <c r="D8" s="51"/>
      <c r="E8" s="51">
        <v>0</v>
      </c>
      <c r="F8" s="51"/>
      <c r="G8" s="51"/>
      <c r="H8" s="51"/>
    </row>
    <row r="9" ht="26.1" customHeight="1" spans="1:8">
      <c r="A9" s="51" t="s">
        <v>15</v>
      </c>
      <c r="B9" s="51" t="s">
        <v>16</v>
      </c>
      <c r="C9" s="51"/>
      <c r="D9" s="51"/>
      <c r="E9" s="51"/>
      <c r="F9" s="51"/>
      <c r="G9" s="51"/>
      <c r="H9" s="51"/>
    </row>
    <row r="10" ht="57" customHeight="1" spans="1:8">
      <c r="A10" s="51"/>
      <c r="B10" s="84" t="s">
        <v>17</v>
      </c>
      <c r="C10" s="85"/>
      <c r="D10" s="85"/>
      <c r="E10" s="85"/>
      <c r="F10" s="85"/>
      <c r="G10" s="85"/>
      <c r="H10" s="86"/>
    </row>
    <row r="11" ht="26.1" customHeight="1" spans="1:8">
      <c r="A11" s="51" t="s">
        <v>18</v>
      </c>
      <c r="B11" s="52" t="s">
        <v>19</v>
      </c>
      <c r="C11" s="51" t="s">
        <v>20</v>
      </c>
      <c r="D11" s="51" t="s">
        <v>21</v>
      </c>
      <c r="E11" s="51"/>
      <c r="F11" s="51"/>
      <c r="G11" s="51"/>
      <c r="H11" s="51" t="s">
        <v>22</v>
      </c>
    </row>
    <row r="12" ht="26.1" customHeight="1" spans="1:8">
      <c r="A12" s="51"/>
      <c r="B12" s="51" t="s">
        <v>23</v>
      </c>
      <c r="C12" s="54" t="s">
        <v>24</v>
      </c>
      <c r="D12" s="87" t="s">
        <v>25</v>
      </c>
      <c r="E12" s="88"/>
      <c r="F12" s="88"/>
      <c r="G12" s="89"/>
      <c r="H12" s="51">
        <v>16</v>
      </c>
    </row>
    <row r="13" ht="26.1" customHeight="1" spans="1:8">
      <c r="A13" s="51"/>
      <c r="B13" s="51"/>
      <c r="C13" s="58"/>
      <c r="D13" s="90" t="s">
        <v>26</v>
      </c>
      <c r="E13" s="91"/>
      <c r="F13" s="91"/>
      <c r="G13" s="92"/>
      <c r="H13" s="51">
        <v>37.07</v>
      </c>
    </row>
    <row r="14" ht="26.1" customHeight="1" spans="1:8">
      <c r="A14" s="51"/>
      <c r="B14" s="51"/>
      <c r="C14" s="58"/>
      <c r="D14" s="90" t="s">
        <v>27</v>
      </c>
      <c r="E14" s="91"/>
      <c r="F14" s="91"/>
      <c r="G14" s="92"/>
      <c r="H14" s="51">
        <v>153</v>
      </c>
    </row>
    <row r="15" ht="26.1" customHeight="1" spans="1:8">
      <c r="A15" s="51"/>
      <c r="B15" s="51"/>
      <c r="C15" s="54" t="s">
        <v>28</v>
      </c>
      <c r="D15" s="90" t="s">
        <v>29</v>
      </c>
      <c r="E15" s="91"/>
      <c r="F15" s="91"/>
      <c r="G15" s="92"/>
      <c r="H15" s="93">
        <v>1</v>
      </c>
    </row>
    <row r="16" ht="26.1" customHeight="1" spans="1:8">
      <c r="A16" s="51"/>
      <c r="B16" s="51"/>
      <c r="C16" s="61"/>
      <c r="D16" s="87" t="s">
        <v>30</v>
      </c>
      <c r="E16" s="88"/>
      <c r="F16" s="88"/>
      <c r="G16" s="89"/>
      <c r="H16" s="93">
        <v>1</v>
      </c>
    </row>
    <row r="17" ht="26.1" customHeight="1" spans="1:8">
      <c r="A17" s="51"/>
      <c r="B17" s="51"/>
      <c r="C17" s="51" t="s">
        <v>31</v>
      </c>
      <c r="D17" s="94" t="s">
        <v>32</v>
      </c>
      <c r="E17" s="94"/>
      <c r="F17" s="94"/>
      <c r="G17" s="94"/>
      <c r="H17" s="95" t="s">
        <v>33</v>
      </c>
    </row>
    <row r="18" ht="26.1" customHeight="1" spans="1:8">
      <c r="A18" s="51"/>
      <c r="B18" s="51"/>
      <c r="C18" s="51"/>
      <c r="D18" s="94" t="s">
        <v>34</v>
      </c>
      <c r="E18" s="94"/>
      <c r="F18" s="94"/>
      <c r="G18" s="94"/>
      <c r="H18" s="95" t="s">
        <v>35</v>
      </c>
    </row>
    <row r="19" ht="26.1" customHeight="1" spans="1:8">
      <c r="A19" s="51"/>
      <c r="B19" s="51"/>
      <c r="C19" s="51"/>
      <c r="D19" s="94" t="s">
        <v>36</v>
      </c>
      <c r="E19" s="94"/>
      <c r="F19" s="94"/>
      <c r="G19" s="94"/>
      <c r="H19" s="93">
        <v>1</v>
      </c>
    </row>
    <row r="20" ht="26.1" customHeight="1" spans="1:8">
      <c r="A20" s="51"/>
      <c r="B20" s="51"/>
      <c r="C20" s="51" t="s">
        <v>37</v>
      </c>
      <c r="D20" s="94" t="s">
        <v>38</v>
      </c>
      <c r="E20" s="94"/>
      <c r="F20" s="94"/>
      <c r="G20" s="94"/>
      <c r="H20" s="96">
        <f>E6-H21</f>
        <v>2779.62</v>
      </c>
    </row>
    <row r="21" ht="26.1" customHeight="1" spans="1:8">
      <c r="A21" s="51"/>
      <c r="B21" s="51"/>
      <c r="C21" s="51"/>
      <c r="D21" s="84" t="s">
        <v>39</v>
      </c>
      <c r="E21" s="85"/>
      <c r="F21" s="85"/>
      <c r="G21" s="86"/>
      <c r="H21" s="96">
        <v>171.38</v>
      </c>
    </row>
    <row r="22" ht="26.1" customHeight="1" spans="1:8">
      <c r="A22" s="51"/>
      <c r="B22" s="51" t="s">
        <v>40</v>
      </c>
      <c r="C22" s="54" t="s">
        <v>41</v>
      </c>
      <c r="D22" s="94" t="s">
        <v>42</v>
      </c>
      <c r="E22" s="94"/>
      <c r="F22" s="94"/>
      <c r="G22" s="94"/>
      <c r="H22" s="54">
        <v>16</v>
      </c>
    </row>
    <row r="23" ht="26.1" customHeight="1" spans="1:8">
      <c r="A23" s="51"/>
      <c r="B23" s="51"/>
      <c r="C23" s="58"/>
      <c r="D23" s="94" t="s">
        <v>43</v>
      </c>
      <c r="E23" s="94"/>
      <c r="F23" s="94"/>
      <c r="G23" s="94"/>
      <c r="H23" s="54">
        <v>35278</v>
      </c>
    </row>
    <row r="24" ht="26.1" customHeight="1" spans="1:8">
      <c r="A24" s="51"/>
      <c r="B24" s="51"/>
      <c r="C24" s="58"/>
      <c r="D24" s="94" t="s">
        <v>44</v>
      </c>
      <c r="E24" s="94"/>
      <c r="F24" s="94"/>
      <c r="G24" s="94"/>
      <c r="H24" s="51">
        <v>35278</v>
      </c>
    </row>
    <row r="25" ht="26.1" customHeight="1" spans="1:8">
      <c r="A25" s="51"/>
      <c r="B25" s="51"/>
      <c r="C25" s="51" t="s">
        <v>45</v>
      </c>
      <c r="D25" s="87" t="s">
        <v>46</v>
      </c>
      <c r="E25" s="88"/>
      <c r="F25" s="88"/>
      <c r="G25" s="89"/>
      <c r="H25" s="54">
        <v>30</v>
      </c>
    </row>
    <row r="26" ht="26.1" customHeight="1" spans="1:8">
      <c r="A26" s="51"/>
      <c r="B26" s="51" t="s">
        <v>47</v>
      </c>
      <c r="C26" s="54" t="s">
        <v>48</v>
      </c>
      <c r="D26" s="94" t="s">
        <v>49</v>
      </c>
      <c r="E26" s="94"/>
      <c r="F26" s="94"/>
      <c r="G26" s="94"/>
      <c r="H26" s="97">
        <v>0.95</v>
      </c>
    </row>
    <row r="27" ht="26.1" customHeight="1" spans="1:8">
      <c r="A27" s="51"/>
      <c r="B27" s="51"/>
      <c r="C27" s="61"/>
      <c r="D27" s="94" t="s">
        <v>50</v>
      </c>
      <c r="E27" s="94"/>
      <c r="F27" s="94"/>
      <c r="G27" s="94"/>
      <c r="H27" s="59">
        <v>0.95</v>
      </c>
    </row>
    <row r="28" ht="30" customHeight="1" spans="1:8">
      <c r="A28" s="91" t="s">
        <v>51</v>
      </c>
      <c r="B28" s="91"/>
      <c r="C28" s="91"/>
      <c r="D28" s="91"/>
      <c r="E28" s="91"/>
      <c r="F28" s="91"/>
      <c r="G28" s="91"/>
      <c r="H28" s="91"/>
    </row>
  </sheetData>
  <mergeCells count="48">
    <mergeCell ref="A2:H2"/>
    <mergeCell ref="A3:H3"/>
    <mergeCell ref="A4:B4"/>
    <mergeCell ref="C4:D4"/>
    <mergeCell ref="E4:F4"/>
    <mergeCell ref="G4:H4"/>
    <mergeCell ref="A5:B5"/>
    <mergeCell ref="C5:D5"/>
    <mergeCell ref="E5:F5"/>
    <mergeCell ref="G5:H5"/>
    <mergeCell ref="C6:D6"/>
    <mergeCell ref="E6:H6"/>
    <mergeCell ref="C7:D7"/>
    <mergeCell ref="E7:H7"/>
    <mergeCell ref="C8:D8"/>
    <mergeCell ref="E8:H8"/>
    <mergeCell ref="B9:H9"/>
    <mergeCell ref="B10:H10"/>
    <mergeCell ref="D11:G11"/>
    <mergeCell ref="D12:G12"/>
    <mergeCell ref="D13:G13"/>
    <mergeCell ref="D14:G14"/>
    <mergeCell ref="D15:G15"/>
    <mergeCell ref="D16:G16"/>
    <mergeCell ref="D17:G17"/>
    <mergeCell ref="D18:G18"/>
    <mergeCell ref="D19:G19"/>
    <mergeCell ref="D20:G20"/>
    <mergeCell ref="D21:G21"/>
    <mergeCell ref="D22:G22"/>
    <mergeCell ref="D23:G23"/>
    <mergeCell ref="D24:G24"/>
    <mergeCell ref="D25:G25"/>
    <mergeCell ref="D26:G26"/>
    <mergeCell ref="D27:G27"/>
    <mergeCell ref="A28:H28"/>
    <mergeCell ref="A9:A10"/>
    <mergeCell ref="A11:A27"/>
    <mergeCell ref="B12:B21"/>
    <mergeCell ref="B22:B25"/>
    <mergeCell ref="B26:B27"/>
    <mergeCell ref="C12:C14"/>
    <mergeCell ref="C15:C16"/>
    <mergeCell ref="C17:C19"/>
    <mergeCell ref="C20:C21"/>
    <mergeCell ref="C22:C24"/>
    <mergeCell ref="C26:C27"/>
    <mergeCell ref="A6:B8"/>
  </mergeCells>
  <printOptions horizontalCentered="1"/>
  <pageMargins left="0" right="0" top="1" bottom="1" header="0.5" footer="0.5"/>
  <pageSetup paperSize="9" scale="98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1"/>
  </sheetPr>
  <dimension ref="A1:J27"/>
  <sheetViews>
    <sheetView view="pageBreakPreview" zoomScaleNormal="100" topLeftCell="A7" workbookViewId="0">
      <selection activeCell="J7" sqref="J7"/>
    </sheetView>
  </sheetViews>
  <sheetFormatPr defaultColWidth="9.62727272727273" defaultRowHeight="15"/>
  <cols>
    <col min="1" max="1" width="9.25454545454545" style="43" customWidth="1"/>
    <col min="2" max="2" width="9.62727272727273" style="43"/>
    <col min="3" max="3" width="14" style="43" customWidth="1"/>
    <col min="4" max="4" width="38.7545454545455" style="43" customWidth="1"/>
    <col min="5" max="5" width="10.7545454545455" style="43" customWidth="1"/>
    <col min="6" max="6" width="14" style="43" customWidth="1"/>
    <col min="7" max="7" width="11.2545454545455" style="43" customWidth="1"/>
    <col min="8" max="16384" width="9.62727272727273" style="43"/>
  </cols>
  <sheetData>
    <row r="1" ht="21" spans="1:10">
      <c r="A1" s="44" t="s">
        <v>52</v>
      </c>
      <c r="B1" s="44"/>
      <c r="C1" s="44"/>
      <c r="D1" s="44"/>
      <c r="E1" s="44"/>
      <c r="F1" s="44"/>
      <c r="G1" s="44"/>
      <c r="H1" s="44"/>
      <c r="I1" s="44"/>
      <c r="J1" s="44"/>
    </row>
    <row r="2" ht="8.1" hidden="1" customHeight="1" spans="1:10">
      <c r="A2" s="44"/>
      <c r="B2" s="44"/>
      <c r="C2" s="44"/>
      <c r="D2" s="44"/>
      <c r="E2" s="44"/>
      <c r="F2" s="44"/>
      <c r="G2" s="44"/>
      <c r="H2" s="44"/>
      <c r="I2" s="44"/>
      <c r="J2" s="44"/>
    </row>
    <row r="3" ht="14" spans="1:10">
      <c r="A3" s="45" t="s">
        <v>2</v>
      </c>
      <c r="B3" s="45"/>
      <c r="C3" s="45"/>
      <c r="D3" s="45"/>
      <c r="E3" s="45"/>
      <c r="F3" s="45"/>
      <c r="G3" s="45"/>
      <c r="H3" s="45"/>
      <c r="I3" s="45"/>
      <c r="J3" s="45"/>
    </row>
    <row r="4" ht="14" spans="1:10">
      <c r="A4" s="45" t="s">
        <v>3</v>
      </c>
      <c r="B4" s="46" t="str">
        <f>申报表!C4</f>
        <v>阿克陶县饮水安全巩固提升配水工程</v>
      </c>
      <c r="C4" s="46"/>
      <c r="D4" s="46"/>
      <c r="E4" s="45" t="s">
        <v>53</v>
      </c>
      <c r="F4" s="45" t="str">
        <f>申报表!G4</f>
        <v>牛伟强13899489329</v>
      </c>
      <c r="G4" s="45"/>
      <c r="H4" s="45"/>
      <c r="I4" s="45"/>
      <c r="J4" s="45"/>
    </row>
    <row r="5" ht="14" spans="1:10">
      <c r="A5" s="45" t="s">
        <v>7</v>
      </c>
      <c r="B5" s="45" t="str">
        <f>申报表!C5</f>
        <v>阿克陶县水利局</v>
      </c>
      <c r="C5" s="45"/>
      <c r="D5" s="45"/>
      <c r="E5" s="45" t="s">
        <v>9</v>
      </c>
      <c r="F5" s="45" t="str">
        <f>申报表!G5</f>
        <v>阿克陶县中小型公益性水利工程建设项目中心</v>
      </c>
      <c r="G5" s="45"/>
      <c r="H5" s="45"/>
      <c r="I5" s="45"/>
      <c r="J5" s="45"/>
    </row>
    <row r="6" ht="14" spans="1:10">
      <c r="A6" s="47" t="s">
        <v>54</v>
      </c>
      <c r="B6" s="48" t="s">
        <v>55</v>
      </c>
      <c r="C6" s="48"/>
      <c r="D6" s="48"/>
      <c r="E6" s="48"/>
      <c r="F6" s="48" t="s">
        <v>56</v>
      </c>
      <c r="G6" s="48"/>
      <c r="H6" s="45" t="s">
        <v>57</v>
      </c>
      <c r="I6" s="45"/>
      <c r="J6" s="48" t="s">
        <v>58</v>
      </c>
    </row>
    <row r="7" ht="14" spans="1:10">
      <c r="A7" s="47"/>
      <c r="B7" s="48" t="s">
        <v>12</v>
      </c>
      <c r="C7" s="48"/>
      <c r="D7" s="48"/>
      <c r="E7" s="48"/>
      <c r="F7" s="45">
        <f>F8+F9</f>
        <v>2951</v>
      </c>
      <c r="G7" s="45"/>
      <c r="H7" s="49">
        <f>H8+H9</f>
        <v>0</v>
      </c>
      <c r="I7" s="49"/>
      <c r="J7" s="69">
        <f>H7/F7</f>
        <v>0</v>
      </c>
    </row>
    <row r="8" ht="14" spans="1:10">
      <c r="A8" s="47"/>
      <c r="B8" s="48" t="s">
        <v>59</v>
      </c>
      <c r="C8" s="48"/>
      <c r="D8" s="48"/>
      <c r="E8" s="48"/>
      <c r="F8" s="48">
        <f>申报表!E7</f>
        <v>2951</v>
      </c>
      <c r="G8" s="48"/>
      <c r="H8" s="49">
        <v>0</v>
      </c>
      <c r="I8" s="49"/>
      <c r="J8" s="48" t="s">
        <v>60</v>
      </c>
    </row>
    <row r="9" ht="14" spans="1:10">
      <c r="A9" s="47"/>
      <c r="B9" s="48" t="s">
        <v>61</v>
      </c>
      <c r="C9" s="48"/>
      <c r="D9" s="48"/>
      <c r="E9" s="48"/>
      <c r="F9" s="48">
        <f>申报表!E8</f>
        <v>0</v>
      </c>
      <c r="G9" s="48"/>
      <c r="H9" s="49">
        <v>0</v>
      </c>
      <c r="I9" s="49"/>
      <c r="J9" s="48" t="s">
        <v>60</v>
      </c>
    </row>
    <row r="10" ht="53.1" customHeight="1" spans="1:10">
      <c r="A10" s="46" t="s">
        <v>62</v>
      </c>
      <c r="B10" s="50" t="str">
        <f>申报表!B10</f>
        <v>本工程输水管道全长37.07km，配套管道附属建筑物153座：节制检修阀井15座，进排气阀井43座，流量计井12座，泄水放空阀井19座，镇墩31座，分水阀井4座，交叉建筑物29座。通过本工程的建设，提高阿克陶县两乡两镇（共16个行政村）总受益48161人，其中脱贫人口12939户35278人。（牲畜牛94226头、羊125902只）人畜用水保证率，确保项目区的饮水安全，保证项目区经济社会的健康发展和社会稳定。</v>
      </c>
      <c r="C10" s="50"/>
      <c r="D10" s="50"/>
      <c r="E10" s="50"/>
      <c r="F10" s="50"/>
      <c r="G10" s="50"/>
      <c r="H10" s="50"/>
      <c r="I10" s="50"/>
      <c r="J10" s="50"/>
    </row>
    <row r="11" ht="27" customHeight="1" spans="1:10">
      <c r="A11" s="51" t="s">
        <v>18</v>
      </c>
      <c r="B11" s="52" t="s">
        <v>19</v>
      </c>
      <c r="C11" s="51" t="s">
        <v>20</v>
      </c>
      <c r="D11" s="45" t="s">
        <v>21</v>
      </c>
      <c r="E11" s="45" t="s">
        <v>63</v>
      </c>
      <c r="F11" s="53" t="s">
        <v>64</v>
      </c>
      <c r="G11" s="47" t="s">
        <v>65</v>
      </c>
      <c r="H11" s="48" t="s">
        <v>66</v>
      </c>
      <c r="I11" s="48"/>
      <c r="J11" s="48" t="s">
        <v>67</v>
      </c>
    </row>
    <row r="12" s="42" customFormat="1" ht="18.95" customHeight="1" spans="1:10">
      <c r="A12" s="51"/>
      <c r="B12" s="51" t="s">
        <v>23</v>
      </c>
      <c r="C12" s="54" t="s">
        <v>24</v>
      </c>
      <c r="D12" s="55" t="str">
        <f>申报表!D12</f>
        <v>新建或改善脱贫村饮水设施数量（≥**个）</v>
      </c>
      <c r="E12" s="51">
        <f>申报表!H12</f>
        <v>16</v>
      </c>
      <c r="F12" s="56">
        <v>0</v>
      </c>
      <c r="G12" s="51">
        <f t="shared" ref="G12:G27" si="0">E12</f>
        <v>16</v>
      </c>
      <c r="H12" s="57"/>
      <c r="I12" s="57"/>
      <c r="J12" s="71"/>
    </row>
    <row r="13" s="42" customFormat="1" ht="18.95" customHeight="1" spans="1:10">
      <c r="A13" s="51"/>
      <c r="B13" s="51"/>
      <c r="C13" s="58"/>
      <c r="D13" s="55" t="str">
        <f>申报表!D13</f>
        <v>改造输水管道总长度 （≥**千米）</v>
      </c>
      <c r="E13" s="51">
        <f>申报表!H13</f>
        <v>37.07</v>
      </c>
      <c r="F13" s="56">
        <v>0</v>
      </c>
      <c r="G13" s="51">
        <f t="shared" si="0"/>
        <v>37.07</v>
      </c>
      <c r="H13" s="57"/>
      <c r="I13" s="57"/>
      <c r="J13" s="71"/>
    </row>
    <row r="14" s="42" customFormat="1" ht="18.95" customHeight="1" spans="1:10">
      <c r="A14" s="51"/>
      <c r="B14" s="51"/>
      <c r="C14" s="58"/>
      <c r="D14" s="55" t="str">
        <f>申报表!D14</f>
        <v>配套管道附属建筑物（**座）</v>
      </c>
      <c r="E14" s="51">
        <f>申报表!H14</f>
        <v>153</v>
      </c>
      <c r="F14" s="56">
        <v>0</v>
      </c>
      <c r="G14" s="51">
        <f t="shared" si="0"/>
        <v>153</v>
      </c>
      <c r="H14" s="57"/>
      <c r="I14" s="57"/>
      <c r="J14" s="71"/>
    </row>
    <row r="15" s="42" customFormat="1" ht="18.95" customHeight="1" spans="1:10">
      <c r="A15" s="51"/>
      <c r="B15" s="51"/>
      <c r="C15" s="54" t="s">
        <v>28</v>
      </c>
      <c r="D15" s="55" t="str">
        <f>申报表!D15</f>
        <v>饮水设施改造后水质达标率（100%）</v>
      </c>
      <c r="E15" s="59">
        <f>申报表!H15</f>
        <v>1</v>
      </c>
      <c r="F15" s="60" t="s">
        <v>68</v>
      </c>
      <c r="G15" s="59">
        <f t="shared" si="0"/>
        <v>1</v>
      </c>
      <c r="H15" s="57"/>
      <c r="I15" s="57"/>
      <c r="J15" s="71"/>
    </row>
    <row r="16" s="42" customFormat="1" ht="18.95" customHeight="1" spans="1:10">
      <c r="A16" s="51"/>
      <c r="B16" s="51"/>
      <c r="C16" s="61"/>
      <c r="D16" s="55" t="str">
        <f>申报表!D16</f>
        <v>项目验收合格率（100%）</v>
      </c>
      <c r="E16" s="59">
        <f>申报表!H16</f>
        <v>1</v>
      </c>
      <c r="F16" s="60" t="s">
        <v>68</v>
      </c>
      <c r="G16" s="59">
        <f t="shared" si="0"/>
        <v>1</v>
      </c>
      <c r="H16" s="57"/>
      <c r="I16" s="57"/>
      <c r="J16" s="71"/>
    </row>
    <row r="17" s="42" customFormat="1" ht="20" customHeight="1" spans="1:10">
      <c r="A17" s="51"/>
      <c r="B17" s="51"/>
      <c r="C17" s="51" t="s">
        <v>31</v>
      </c>
      <c r="D17" s="55" t="str">
        <f>申报表!D17</f>
        <v>项目计划开工时间</v>
      </c>
      <c r="E17" s="51" t="str">
        <f>申报表!H17</f>
        <v>2022年3月</v>
      </c>
      <c r="F17" s="60">
        <v>0</v>
      </c>
      <c r="G17" s="51" t="str">
        <f t="shared" si="0"/>
        <v>2022年3月</v>
      </c>
      <c r="H17" s="75" t="s">
        <v>69</v>
      </c>
      <c r="I17" s="75"/>
      <c r="J17" s="71"/>
    </row>
    <row r="18" s="42" customFormat="1" ht="18.95" customHeight="1" spans="1:10">
      <c r="A18" s="51"/>
      <c r="B18" s="51"/>
      <c r="C18" s="51"/>
      <c r="D18" s="55" t="str">
        <f>申报表!D18</f>
        <v>项目计划完工时间</v>
      </c>
      <c r="E18" s="51" t="str">
        <f>申报表!H18</f>
        <v>2022年6月</v>
      </c>
      <c r="F18" s="56" t="s">
        <v>68</v>
      </c>
      <c r="G18" s="51" t="str">
        <f t="shared" si="0"/>
        <v>2022年6月</v>
      </c>
      <c r="H18" s="57"/>
      <c r="I18" s="57"/>
      <c r="J18" s="71"/>
    </row>
    <row r="19" s="42" customFormat="1" ht="18.95" customHeight="1" spans="1:10">
      <c r="A19" s="51"/>
      <c r="B19" s="51"/>
      <c r="C19" s="51"/>
      <c r="D19" s="55" t="str">
        <f>申报表!D19</f>
        <v>项目完成及时率（100%）</v>
      </c>
      <c r="E19" s="59">
        <f>申报表!H19</f>
        <v>1</v>
      </c>
      <c r="F19" s="60" t="s">
        <v>68</v>
      </c>
      <c r="G19" s="59">
        <f t="shared" si="0"/>
        <v>1</v>
      </c>
      <c r="H19" s="57"/>
      <c r="I19" s="57"/>
      <c r="J19" s="71"/>
    </row>
    <row r="20" s="42" customFormat="1" ht="18.95" customHeight="1" spans="1:10">
      <c r="A20" s="51"/>
      <c r="B20" s="51"/>
      <c r="C20" s="51" t="s">
        <v>37</v>
      </c>
      <c r="D20" s="55" t="str">
        <f>申报表!D20</f>
        <v>工程建设费用（≤**万元）</v>
      </c>
      <c r="E20" s="51">
        <f>申报表!H20</f>
        <v>2779.62</v>
      </c>
      <c r="F20" s="56">
        <v>0</v>
      </c>
      <c r="G20" s="51">
        <f t="shared" si="0"/>
        <v>2779.62</v>
      </c>
      <c r="H20" s="57"/>
      <c r="I20" s="57"/>
      <c r="J20" s="71"/>
    </row>
    <row r="21" s="42" customFormat="1" ht="18.95" customHeight="1" spans="1:10">
      <c r="A21" s="51"/>
      <c r="B21" s="51"/>
      <c r="C21" s="51"/>
      <c r="D21" s="55" t="str">
        <f>申报表!D21</f>
        <v>其他工程费用(≤**万元）</v>
      </c>
      <c r="E21" s="51">
        <f>申报表!H21</f>
        <v>171.38</v>
      </c>
      <c r="F21" s="56">
        <v>0</v>
      </c>
      <c r="G21" s="51">
        <f t="shared" si="0"/>
        <v>171.38</v>
      </c>
      <c r="H21" s="57"/>
      <c r="I21" s="57"/>
      <c r="J21" s="71"/>
    </row>
    <row r="22" s="42" customFormat="1" ht="18.95" customHeight="1" spans="1:10">
      <c r="A22" s="51"/>
      <c r="B22" s="51" t="s">
        <v>40</v>
      </c>
      <c r="C22" s="54" t="s">
        <v>41</v>
      </c>
      <c r="D22" s="55" t="str">
        <f>申报表!D22</f>
        <v>项目受益村庄数（**个）</v>
      </c>
      <c r="E22" s="51">
        <f>申报表!H22</f>
        <v>16</v>
      </c>
      <c r="F22" s="56" t="s">
        <v>68</v>
      </c>
      <c r="G22" s="51">
        <f t="shared" si="0"/>
        <v>16</v>
      </c>
      <c r="H22" s="57"/>
      <c r="I22" s="57"/>
      <c r="J22" s="71"/>
    </row>
    <row r="23" s="42" customFormat="1" ht="18.95" customHeight="1" spans="1:10">
      <c r="A23" s="51"/>
      <c r="B23" s="51"/>
      <c r="C23" s="58"/>
      <c r="D23" s="55" t="str">
        <f>申报表!D23</f>
        <v>解决脱贫人口饮水安全问题人数（≥**人）</v>
      </c>
      <c r="E23" s="51">
        <f>申报表!H23</f>
        <v>35278</v>
      </c>
      <c r="F23" s="56" t="s">
        <v>68</v>
      </c>
      <c r="G23" s="51">
        <f t="shared" si="0"/>
        <v>35278</v>
      </c>
      <c r="H23" s="57"/>
      <c r="I23" s="57"/>
      <c r="J23" s="71"/>
    </row>
    <row r="24" s="42" customFormat="1" ht="18.95" customHeight="1" spans="1:10">
      <c r="A24" s="51"/>
      <c r="B24" s="51"/>
      <c r="C24" s="58"/>
      <c r="D24" s="55" t="str">
        <f>申报表!D24</f>
        <v>受益脱贫人口数（≥**人）</v>
      </c>
      <c r="E24" s="51">
        <f>申报表!H24</f>
        <v>35278</v>
      </c>
      <c r="F24" s="56" t="s">
        <v>68</v>
      </c>
      <c r="G24" s="51">
        <f t="shared" si="0"/>
        <v>35278</v>
      </c>
      <c r="H24" s="57"/>
      <c r="I24" s="57"/>
      <c r="J24" s="71"/>
    </row>
    <row r="25" s="42" customFormat="1" ht="18.95" customHeight="1" spans="1:10">
      <c r="A25" s="51"/>
      <c r="B25" s="51"/>
      <c r="C25" s="51" t="s">
        <v>45</v>
      </c>
      <c r="D25" s="55" t="str">
        <f>申报表!D25</f>
        <v>工程设计使用年限（≥**年）</v>
      </c>
      <c r="E25" s="51">
        <f>申报表!H25</f>
        <v>30</v>
      </c>
      <c r="F25" s="56" t="s">
        <v>68</v>
      </c>
      <c r="G25" s="51">
        <f t="shared" si="0"/>
        <v>30</v>
      </c>
      <c r="H25" s="57"/>
      <c r="I25" s="57"/>
      <c r="J25" s="71"/>
    </row>
    <row r="26" s="42" customFormat="1" ht="18.95" customHeight="1" spans="1:10">
      <c r="A26" s="51"/>
      <c r="B26" s="51" t="s">
        <v>47</v>
      </c>
      <c r="C26" s="54" t="s">
        <v>48</v>
      </c>
      <c r="D26" s="55" t="str">
        <f>申报表!D26</f>
        <v>受益群众满意度（≥**%）</v>
      </c>
      <c r="E26" s="59">
        <f>申报表!H26</f>
        <v>0.95</v>
      </c>
      <c r="F26" s="60" t="s">
        <v>68</v>
      </c>
      <c r="G26" s="59">
        <f t="shared" si="0"/>
        <v>0.95</v>
      </c>
      <c r="H26" s="57"/>
      <c r="I26" s="57"/>
      <c r="J26" s="71"/>
    </row>
    <row r="27" s="42" customFormat="1" ht="18.95" customHeight="1" spans="1:10">
      <c r="A27" s="51"/>
      <c r="B27" s="51"/>
      <c r="C27" s="61"/>
      <c r="D27" s="55" t="str">
        <f>申报表!D27</f>
        <v>受益脱贫人口满意度（≥**%）</v>
      </c>
      <c r="E27" s="59">
        <f>申报表!H27</f>
        <v>0.95</v>
      </c>
      <c r="F27" s="60" t="s">
        <v>68</v>
      </c>
      <c r="G27" s="59">
        <f t="shared" si="0"/>
        <v>0.95</v>
      </c>
      <c r="H27" s="57"/>
      <c r="I27" s="57"/>
      <c r="J27" s="71"/>
    </row>
  </sheetData>
  <protectedRanges>
    <protectedRange sqref="H6:I8 F7:G7" name="区域2"/>
    <protectedRange sqref="F12:F14 F18:F27 F15:F17" name="区域1"/>
    <protectedRange sqref="H7:I9 F7:G7" name="区域2_1"/>
  </protectedRanges>
  <mergeCells count="47">
    <mergeCell ref="A1:J1"/>
    <mergeCell ref="A3:J3"/>
    <mergeCell ref="B4:D4"/>
    <mergeCell ref="F4:J4"/>
    <mergeCell ref="B5:D5"/>
    <mergeCell ref="F5:J5"/>
    <mergeCell ref="B6:E6"/>
    <mergeCell ref="F6:G6"/>
    <mergeCell ref="H6:I6"/>
    <mergeCell ref="B7:E7"/>
    <mergeCell ref="F7:G7"/>
    <mergeCell ref="H7:I7"/>
    <mergeCell ref="B8:E8"/>
    <mergeCell ref="F8:G8"/>
    <mergeCell ref="H8:I8"/>
    <mergeCell ref="B9:E9"/>
    <mergeCell ref="F9:G9"/>
    <mergeCell ref="H9:I9"/>
    <mergeCell ref="B10:J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H26:I26"/>
    <mergeCell ref="H27:I27"/>
    <mergeCell ref="A6:A9"/>
    <mergeCell ref="A11:A27"/>
    <mergeCell ref="B12:B21"/>
    <mergeCell ref="B22:B25"/>
    <mergeCell ref="B26:B27"/>
    <mergeCell ref="C12:C14"/>
    <mergeCell ref="C15:C16"/>
    <mergeCell ref="C17:C19"/>
    <mergeCell ref="C20:C21"/>
    <mergeCell ref="C22:C24"/>
    <mergeCell ref="C26:C27"/>
  </mergeCells>
  <printOptions horizontalCentered="1" verticalCentered="1"/>
  <pageMargins left="0.751388888888889" right="0.629861111111111" top="0.629861111111111" bottom="0.393055555555556" header="0.5" footer="0.393055555555556"/>
  <pageSetup paperSize="9" scale="98" orientation="landscape"/>
  <headerFooter/>
  <colBreaks count="1" manualBreakCount="1">
    <brk id="10" max="65526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pageSetUpPr fitToPage="1"/>
  </sheetPr>
  <dimension ref="A1:J27"/>
  <sheetViews>
    <sheetView view="pageBreakPreview" zoomScaleNormal="100" topLeftCell="A8" workbookViewId="0">
      <selection activeCell="J7" sqref="J7"/>
    </sheetView>
  </sheetViews>
  <sheetFormatPr defaultColWidth="9.62727272727273" defaultRowHeight="15"/>
  <cols>
    <col min="1" max="1" width="9.25454545454545" style="43" customWidth="1"/>
    <col min="2" max="2" width="9.62727272727273" style="43"/>
    <col min="3" max="3" width="14" style="43" customWidth="1"/>
    <col min="4" max="4" width="38.7545454545455" style="43" customWidth="1"/>
    <col min="5" max="5" width="10.7545454545455" style="43" customWidth="1"/>
    <col min="6" max="6" width="14" style="43" customWidth="1"/>
    <col min="7" max="7" width="11.2545454545455" style="43" customWidth="1"/>
    <col min="8" max="16384" width="9.62727272727273" style="43"/>
  </cols>
  <sheetData>
    <row r="1" ht="21" spans="1:10">
      <c r="A1" s="44" t="s">
        <v>52</v>
      </c>
      <c r="B1" s="44"/>
      <c r="C1" s="44"/>
      <c r="D1" s="44"/>
      <c r="E1" s="44"/>
      <c r="F1" s="44"/>
      <c r="G1" s="44"/>
      <c r="H1" s="44"/>
      <c r="I1" s="44"/>
      <c r="J1" s="44"/>
    </row>
    <row r="2" ht="8.1" hidden="1" customHeight="1" spans="1:10">
      <c r="A2" s="44"/>
      <c r="B2" s="44"/>
      <c r="C2" s="44"/>
      <c r="D2" s="44"/>
      <c r="E2" s="44"/>
      <c r="F2" s="44"/>
      <c r="G2" s="44"/>
      <c r="H2" s="44"/>
      <c r="I2" s="44"/>
      <c r="J2" s="44"/>
    </row>
    <row r="3" ht="14" spans="1:10">
      <c r="A3" s="45" t="s">
        <v>2</v>
      </c>
      <c r="B3" s="45"/>
      <c r="C3" s="45"/>
      <c r="D3" s="45"/>
      <c r="E3" s="45"/>
      <c r="F3" s="45"/>
      <c r="G3" s="45"/>
      <c r="H3" s="45"/>
      <c r="I3" s="45"/>
      <c r="J3" s="45"/>
    </row>
    <row r="4" ht="14" spans="1:10">
      <c r="A4" s="45" t="s">
        <v>3</v>
      </c>
      <c r="B4" s="46" t="str">
        <f>申报表!C4</f>
        <v>阿克陶县饮水安全巩固提升配水工程</v>
      </c>
      <c r="C4" s="46"/>
      <c r="D4" s="46"/>
      <c r="E4" s="45" t="s">
        <v>53</v>
      </c>
      <c r="F4" s="45" t="str">
        <f>申报表!G4</f>
        <v>牛伟强13899489329</v>
      </c>
      <c r="G4" s="45"/>
      <c r="H4" s="45"/>
      <c r="I4" s="45"/>
      <c r="J4" s="45"/>
    </row>
    <row r="5" ht="14" spans="1:10">
      <c r="A5" s="45" t="s">
        <v>7</v>
      </c>
      <c r="B5" s="45" t="str">
        <f>申报表!C5</f>
        <v>阿克陶县水利局</v>
      </c>
      <c r="C5" s="45"/>
      <c r="D5" s="45"/>
      <c r="E5" s="45" t="s">
        <v>9</v>
      </c>
      <c r="F5" s="45" t="str">
        <f>申报表!G5</f>
        <v>阿克陶县中小型公益性水利工程建设项目中心</v>
      </c>
      <c r="G5" s="45"/>
      <c r="H5" s="45"/>
      <c r="I5" s="45"/>
      <c r="J5" s="45"/>
    </row>
    <row r="6" ht="14" spans="1:10">
      <c r="A6" s="47" t="s">
        <v>54</v>
      </c>
      <c r="B6" s="48" t="s">
        <v>55</v>
      </c>
      <c r="C6" s="48"/>
      <c r="D6" s="48"/>
      <c r="E6" s="48"/>
      <c r="F6" s="48" t="s">
        <v>56</v>
      </c>
      <c r="G6" s="48"/>
      <c r="H6" s="45" t="s">
        <v>70</v>
      </c>
      <c r="I6" s="45"/>
      <c r="J6" s="48" t="s">
        <v>58</v>
      </c>
    </row>
    <row r="7" ht="14" spans="1:10">
      <c r="A7" s="47"/>
      <c r="B7" s="48" t="s">
        <v>12</v>
      </c>
      <c r="C7" s="48"/>
      <c r="D7" s="48"/>
      <c r="E7" s="48"/>
      <c r="F7" s="45">
        <f>F8+F9</f>
        <v>2951</v>
      </c>
      <c r="G7" s="45"/>
      <c r="H7" s="49">
        <f>H8+H9</f>
        <v>0</v>
      </c>
      <c r="I7" s="49"/>
      <c r="J7" s="69">
        <f>H7/F7</f>
        <v>0</v>
      </c>
    </row>
    <row r="8" ht="14" spans="1:10">
      <c r="A8" s="47"/>
      <c r="B8" s="48" t="s">
        <v>59</v>
      </c>
      <c r="C8" s="48"/>
      <c r="D8" s="48"/>
      <c r="E8" s="48"/>
      <c r="F8" s="48">
        <f>申报表!E7</f>
        <v>2951</v>
      </c>
      <c r="G8" s="48"/>
      <c r="H8" s="49">
        <v>0</v>
      </c>
      <c r="I8" s="49"/>
      <c r="J8" s="48" t="s">
        <v>60</v>
      </c>
    </row>
    <row r="9" ht="14" spans="1:10">
      <c r="A9" s="47"/>
      <c r="B9" s="48" t="s">
        <v>61</v>
      </c>
      <c r="C9" s="48"/>
      <c r="D9" s="48"/>
      <c r="E9" s="48"/>
      <c r="F9" s="48">
        <f>申报表!E8</f>
        <v>0</v>
      </c>
      <c r="G9" s="48"/>
      <c r="H9" s="49">
        <v>0</v>
      </c>
      <c r="I9" s="49"/>
      <c r="J9" s="48" t="s">
        <v>60</v>
      </c>
    </row>
    <row r="10" ht="53.1" customHeight="1" spans="1:10">
      <c r="A10" s="46" t="s">
        <v>62</v>
      </c>
      <c r="B10" s="50" t="str">
        <f>申报表!B10</f>
        <v>本工程输水管道全长37.07km，配套管道附属建筑物153座：节制检修阀井15座，进排气阀井43座，流量计井12座，泄水放空阀井19座，镇墩31座，分水阀井4座，交叉建筑物29座。通过本工程的建设，提高阿克陶县两乡两镇（共16个行政村）总受益48161人，其中脱贫人口12939户35278人。（牲畜牛94226头、羊125902只）人畜用水保证率，确保项目区的饮水安全，保证项目区经济社会的健康发展和社会稳定。</v>
      </c>
      <c r="C10" s="50"/>
      <c r="D10" s="50"/>
      <c r="E10" s="50"/>
      <c r="F10" s="50"/>
      <c r="G10" s="50"/>
      <c r="H10" s="50"/>
      <c r="I10" s="50"/>
      <c r="J10" s="50"/>
    </row>
    <row r="11" ht="27" customHeight="1" spans="1:10">
      <c r="A11" s="51" t="s">
        <v>18</v>
      </c>
      <c r="B11" s="52" t="s">
        <v>19</v>
      </c>
      <c r="C11" s="51" t="s">
        <v>20</v>
      </c>
      <c r="D11" s="45" t="s">
        <v>21</v>
      </c>
      <c r="E11" s="45" t="s">
        <v>63</v>
      </c>
      <c r="F11" s="53" t="s">
        <v>71</v>
      </c>
      <c r="G11" s="47" t="s">
        <v>65</v>
      </c>
      <c r="H11" s="48" t="s">
        <v>66</v>
      </c>
      <c r="I11" s="48"/>
      <c r="J11" s="48" t="s">
        <v>67</v>
      </c>
    </row>
    <row r="12" s="42" customFormat="1" ht="18.95" customHeight="1" spans="1:10">
      <c r="A12" s="51"/>
      <c r="B12" s="51" t="s">
        <v>23</v>
      </c>
      <c r="C12" s="54" t="s">
        <v>24</v>
      </c>
      <c r="D12" s="55" t="str">
        <f>申报表!D12</f>
        <v>新建或改善脱贫村饮水设施数量（≥**个）</v>
      </c>
      <c r="E12" s="51">
        <f>申报表!H12</f>
        <v>16</v>
      </c>
      <c r="F12" s="56">
        <v>4</v>
      </c>
      <c r="G12" s="51">
        <f t="shared" ref="G12:G27" si="0">E12</f>
        <v>16</v>
      </c>
      <c r="H12" s="57"/>
      <c r="I12" s="57"/>
      <c r="J12" s="71"/>
    </row>
    <row r="13" s="42" customFormat="1" ht="18.95" customHeight="1" spans="1:10">
      <c r="A13" s="51"/>
      <c r="B13" s="51"/>
      <c r="C13" s="58"/>
      <c r="D13" s="55" t="str">
        <f>申报表!D13</f>
        <v>改造输水管道总长度 （≥**千米）</v>
      </c>
      <c r="E13" s="51">
        <f>申报表!H13</f>
        <v>37.07</v>
      </c>
      <c r="F13" s="56">
        <v>12</v>
      </c>
      <c r="G13" s="51">
        <f t="shared" si="0"/>
        <v>37.07</v>
      </c>
      <c r="H13" s="57"/>
      <c r="I13" s="57"/>
      <c r="J13" s="71"/>
    </row>
    <row r="14" s="42" customFormat="1" ht="18.95" customHeight="1" spans="1:10">
      <c r="A14" s="51"/>
      <c r="B14" s="51"/>
      <c r="C14" s="58"/>
      <c r="D14" s="55" t="str">
        <f>申报表!D14</f>
        <v>配套管道附属建筑物（**座）</v>
      </c>
      <c r="E14" s="51">
        <f>申报表!H14</f>
        <v>153</v>
      </c>
      <c r="F14" s="56">
        <v>0</v>
      </c>
      <c r="G14" s="51">
        <f t="shared" si="0"/>
        <v>153</v>
      </c>
      <c r="H14" s="57"/>
      <c r="I14" s="57"/>
      <c r="J14" s="71"/>
    </row>
    <row r="15" s="42" customFormat="1" ht="18.95" customHeight="1" spans="1:10">
      <c r="A15" s="51"/>
      <c r="B15" s="51"/>
      <c r="C15" s="54" t="s">
        <v>28</v>
      </c>
      <c r="D15" s="55" t="str">
        <f>申报表!D15</f>
        <v>饮水设施改造后水质达标率（100%）</v>
      </c>
      <c r="E15" s="59">
        <f>申报表!H15</f>
        <v>1</v>
      </c>
      <c r="F15" s="60" t="s">
        <v>68</v>
      </c>
      <c r="G15" s="59">
        <f t="shared" si="0"/>
        <v>1</v>
      </c>
      <c r="H15" s="57"/>
      <c r="I15" s="57"/>
      <c r="J15" s="71"/>
    </row>
    <row r="16" s="42" customFormat="1" ht="18.95" customHeight="1" spans="1:10">
      <c r="A16" s="51"/>
      <c r="B16" s="51"/>
      <c r="C16" s="61"/>
      <c r="D16" s="55" t="str">
        <f>申报表!D16</f>
        <v>项目验收合格率（100%）</v>
      </c>
      <c r="E16" s="59">
        <f>申报表!H16</f>
        <v>1</v>
      </c>
      <c r="F16" s="60" t="s">
        <v>68</v>
      </c>
      <c r="G16" s="59">
        <f t="shared" si="0"/>
        <v>1</v>
      </c>
      <c r="H16" s="57"/>
      <c r="I16" s="57"/>
      <c r="J16" s="71"/>
    </row>
    <row r="17" s="42" customFormat="1" ht="18.95" customHeight="1" spans="1:10">
      <c r="A17" s="51"/>
      <c r="B17" s="51"/>
      <c r="C17" s="51" t="s">
        <v>31</v>
      </c>
      <c r="D17" s="55" t="str">
        <f>申报表!D17</f>
        <v>项目计划开工时间</v>
      </c>
      <c r="E17" s="51" t="str">
        <f>申报表!H17</f>
        <v>2022年3月</v>
      </c>
      <c r="F17" s="98" t="s">
        <v>35</v>
      </c>
      <c r="G17" s="98" t="s">
        <v>35</v>
      </c>
      <c r="H17" s="63" t="s">
        <v>72</v>
      </c>
      <c r="I17" s="72"/>
      <c r="J17" s="71"/>
    </row>
    <row r="18" s="42" customFormat="1" ht="18.95" customHeight="1" spans="1:10">
      <c r="A18" s="51"/>
      <c r="B18" s="51"/>
      <c r="C18" s="51"/>
      <c r="D18" s="55" t="str">
        <f>申报表!D18</f>
        <v>项目计划完工时间</v>
      </c>
      <c r="E18" s="51" t="str">
        <f>申报表!H18</f>
        <v>2022年6月</v>
      </c>
      <c r="F18" s="64">
        <v>0</v>
      </c>
      <c r="G18" s="65">
        <v>44805</v>
      </c>
      <c r="H18" s="66"/>
      <c r="I18" s="73"/>
      <c r="J18" s="71"/>
    </row>
    <row r="19" s="42" customFormat="1" ht="18.95" customHeight="1" spans="1:10">
      <c r="A19" s="51"/>
      <c r="B19" s="51"/>
      <c r="C19" s="51"/>
      <c r="D19" s="55" t="str">
        <f>申报表!D19</f>
        <v>项目完成及时率（100%）</v>
      </c>
      <c r="E19" s="59">
        <f>申报表!H19</f>
        <v>1</v>
      </c>
      <c r="F19" s="60">
        <v>0</v>
      </c>
      <c r="G19" s="60">
        <v>0</v>
      </c>
      <c r="H19" s="67"/>
      <c r="I19" s="74"/>
      <c r="J19" s="71"/>
    </row>
    <row r="20" s="42" customFormat="1" ht="18.95" customHeight="1" spans="1:10">
      <c r="A20" s="51"/>
      <c r="B20" s="51"/>
      <c r="C20" s="51" t="s">
        <v>37</v>
      </c>
      <c r="D20" s="55" t="str">
        <f>申报表!D20</f>
        <v>工程建设费用（≤**万元）</v>
      </c>
      <c r="E20" s="51">
        <f>申报表!H20</f>
        <v>2779.62</v>
      </c>
      <c r="F20" s="56">
        <v>0</v>
      </c>
      <c r="G20" s="51">
        <f t="shared" si="0"/>
        <v>2779.62</v>
      </c>
      <c r="H20" s="57"/>
      <c r="I20" s="57"/>
      <c r="J20" s="71"/>
    </row>
    <row r="21" s="42" customFormat="1" ht="18.95" customHeight="1" spans="1:10">
      <c r="A21" s="51"/>
      <c r="B21" s="51"/>
      <c r="C21" s="51"/>
      <c r="D21" s="55" t="str">
        <f>申报表!D21</f>
        <v>其他工程费用(≤**万元）</v>
      </c>
      <c r="E21" s="51">
        <f>申报表!H21</f>
        <v>171.38</v>
      </c>
      <c r="F21" s="56">
        <v>0</v>
      </c>
      <c r="G21" s="51">
        <f t="shared" si="0"/>
        <v>171.38</v>
      </c>
      <c r="H21" s="57"/>
      <c r="I21" s="57"/>
      <c r="J21" s="71"/>
    </row>
    <row r="22" s="42" customFormat="1" ht="18.95" customHeight="1" spans="1:10">
      <c r="A22" s="51"/>
      <c r="B22" s="51" t="s">
        <v>40</v>
      </c>
      <c r="C22" s="54" t="s">
        <v>41</v>
      </c>
      <c r="D22" s="55" t="str">
        <f>申报表!D22</f>
        <v>项目受益村庄数（**个）</v>
      </c>
      <c r="E22" s="51">
        <f>申报表!H22</f>
        <v>16</v>
      </c>
      <c r="F22" s="56" t="s">
        <v>68</v>
      </c>
      <c r="G22" s="51">
        <f t="shared" si="0"/>
        <v>16</v>
      </c>
      <c r="H22" s="57"/>
      <c r="I22" s="57"/>
      <c r="J22" s="71"/>
    </row>
    <row r="23" s="42" customFormat="1" ht="18.95" customHeight="1" spans="1:10">
      <c r="A23" s="51"/>
      <c r="B23" s="51"/>
      <c r="C23" s="58"/>
      <c r="D23" s="55" t="str">
        <f>申报表!D23</f>
        <v>解决脱贫人口饮水安全问题人数（≥**人）</v>
      </c>
      <c r="E23" s="51">
        <f>申报表!H23</f>
        <v>35278</v>
      </c>
      <c r="F23" s="56" t="s">
        <v>68</v>
      </c>
      <c r="G23" s="51">
        <f t="shared" si="0"/>
        <v>35278</v>
      </c>
      <c r="H23" s="57"/>
      <c r="I23" s="57"/>
      <c r="J23" s="71"/>
    </row>
    <row r="24" s="42" customFormat="1" ht="18.95" customHeight="1" spans="1:10">
      <c r="A24" s="51"/>
      <c r="B24" s="51"/>
      <c r="C24" s="58"/>
      <c r="D24" s="55" t="str">
        <f>申报表!D24</f>
        <v>受益脱贫人口数（≥**人）</v>
      </c>
      <c r="E24" s="51">
        <f>申报表!H24</f>
        <v>35278</v>
      </c>
      <c r="F24" s="56" t="s">
        <v>68</v>
      </c>
      <c r="G24" s="51">
        <f t="shared" si="0"/>
        <v>35278</v>
      </c>
      <c r="H24" s="57"/>
      <c r="I24" s="57"/>
      <c r="J24" s="71"/>
    </row>
    <row r="25" s="42" customFormat="1" ht="18.95" customHeight="1" spans="1:10">
      <c r="A25" s="51"/>
      <c r="B25" s="51"/>
      <c r="C25" s="51" t="s">
        <v>45</v>
      </c>
      <c r="D25" s="55" t="str">
        <f>申报表!D25</f>
        <v>工程设计使用年限（≥**年）</v>
      </c>
      <c r="E25" s="51">
        <f>申报表!H25</f>
        <v>30</v>
      </c>
      <c r="F25" s="56" t="s">
        <v>68</v>
      </c>
      <c r="G25" s="51">
        <f t="shared" si="0"/>
        <v>30</v>
      </c>
      <c r="H25" s="57"/>
      <c r="I25" s="57"/>
      <c r="J25" s="71"/>
    </row>
    <row r="26" s="42" customFormat="1" ht="18.95" customHeight="1" spans="1:10">
      <c r="A26" s="51"/>
      <c r="B26" s="51" t="s">
        <v>47</v>
      </c>
      <c r="C26" s="54" t="s">
        <v>48</v>
      </c>
      <c r="D26" s="55" t="str">
        <f>申报表!D26</f>
        <v>受益群众满意度（≥**%）</v>
      </c>
      <c r="E26" s="59">
        <f>申报表!H26</f>
        <v>0.95</v>
      </c>
      <c r="F26" s="60" t="s">
        <v>68</v>
      </c>
      <c r="G26" s="59">
        <f t="shared" si="0"/>
        <v>0.95</v>
      </c>
      <c r="H26" s="57"/>
      <c r="I26" s="57"/>
      <c r="J26" s="71"/>
    </row>
    <row r="27" s="42" customFormat="1" ht="18.95" customHeight="1" spans="1:10">
      <c r="A27" s="51"/>
      <c r="B27" s="51"/>
      <c r="C27" s="61"/>
      <c r="D27" s="55" t="str">
        <f>申报表!D27</f>
        <v>受益脱贫人口满意度（≥**%）</v>
      </c>
      <c r="E27" s="59">
        <f>申报表!H27</f>
        <v>0.95</v>
      </c>
      <c r="F27" s="60" t="s">
        <v>68</v>
      </c>
      <c r="G27" s="59">
        <f t="shared" si="0"/>
        <v>0.95</v>
      </c>
      <c r="H27" s="57"/>
      <c r="I27" s="57"/>
      <c r="J27" s="71"/>
    </row>
  </sheetData>
  <protectedRanges>
    <protectedRange sqref="H6:I8 F7:G7" name="区域2"/>
    <protectedRange sqref="G17 F12:F18 F20:F27 F19 G19" name="区域1"/>
    <protectedRange sqref="H7:I9 F7:G7" name="区域2_1"/>
  </protectedRanges>
  <mergeCells count="45">
    <mergeCell ref="A1:J1"/>
    <mergeCell ref="A3:J3"/>
    <mergeCell ref="B4:D4"/>
    <mergeCell ref="F4:J4"/>
    <mergeCell ref="B5:D5"/>
    <mergeCell ref="F5:J5"/>
    <mergeCell ref="B6:E6"/>
    <mergeCell ref="F6:G6"/>
    <mergeCell ref="H6:I6"/>
    <mergeCell ref="B7:E7"/>
    <mergeCell ref="F7:G7"/>
    <mergeCell ref="H7:I7"/>
    <mergeCell ref="B8:E8"/>
    <mergeCell ref="F8:G8"/>
    <mergeCell ref="H8:I8"/>
    <mergeCell ref="B9:E9"/>
    <mergeCell ref="F9:G9"/>
    <mergeCell ref="H9:I9"/>
    <mergeCell ref="B10:J10"/>
    <mergeCell ref="H11:I11"/>
    <mergeCell ref="H12:I12"/>
    <mergeCell ref="H13:I13"/>
    <mergeCell ref="H14:I14"/>
    <mergeCell ref="H15:I15"/>
    <mergeCell ref="H16:I16"/>
    <mergeCell ref="H20:I20"/>
    <mergeCell ref="H21:I21"/>
    <mergeCell ref="H22:I22"/>
    <mergeCell ref="H23:I23"/>
    <mergeCell ref="H24:I24"/>
    <mergeCell ref="H25:I25"/>
    <mergeCell ref="H26:I26"/>
    <mergeCell ref="H27:I27"/>
    <mergeCell ref="A6:A9"/>
    <mergeCell ref="A11:A27"/>
    <mergeCell ref="B12:B21"/>
    <mergeCell ref="B22:B25"/>
    <mergeCell ref="B26:B27"/>
    <mergeCell ref="C12:C14"/>
    <mergeCell ref="C15:C16"/>
    <mergeCell ref="C17:C19"/>
    <mergeCell ref="C20:C21"/>
    <mergeCell ref="C22:C24"/>
    <mergeCell ref="C26:C27"/>
    <mergeCell ref="H17:I19"/>
  </mergeCells>
  <printOptions horizontalCentered="1" verticalCentered="1"/>
  <pageMargins left="0.751388888888889" right="0.629861111111111" top="0.629861111111111" bottom="0.393055555555556" header="0.5" footer="0.393055555555556"/>
  <pageSetup paperSize="9" scale="98" orientation="landscape"/>
  <headerFooter/>
  <colBreaks count="1" manualBreakCount="1">
    <brk id="10" max="65526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view="pageBreakPreview" zoomScaleNormal="100" workbookViewId="0">
      <selection activeCell="J7" sqref="J7"/>
    </sheetView>
  </sheetViews>
  <sheetFormatPr defaultColWidth="9.62727272727273" defaultRowHeight="15"/>
  <cols>
    <col min="1" max="1" width="9.25454545454545" style="43" customWidth="1"/>
    <col min="2" max="2" width="9.62727272727273" style="43"/>
    <col min="3" max="3" width="14" style="43" customWidth="1"/>
    <col min="4" max="4" width="38.7545454545455" style="43" customWidth="1"/>
    <col min="5" max="5" width="10.7545454545455" style="43" customWidth="1"/>
    <col min="6" max="6" width="14" style="43" customWidth="1"/>
    <col min="7" max="7" width="11.2545454545455" style="43" customWidth="1"/>
    <col min="8" max="16384" width="9.62727272727273" style="43"/>
  </cols>
  <sheetData>
    <row r="1" ht="21" spans="1:10">
      <c r="A1" s="44" t="s">
        <v>52</v>
      </c>
      <c r="B1" s="44"/>
      <c r="C1" s="44"/>
      <c r="D1" s="44"/>
      <c r="E1" s="44"/>
      <c r="F1" s="44"/>
      <c r="G1" s="44"/>
      <c r="H1" s="44"/>
      <c r="I1" s="44"/>
      <c r="J1" s="44"/>
    </row>
    <row r="2" ht="8.1" hidden="1" customHeight="1" spans="1:10">
      <c r="A2" s="44"/>
      <c r="B2" s="44"/>
      <c r="C2" s="44"/>
      <c r="D2" s="44"/>
      <c r="E2" s="44"/>
      <c r="F2" s="44"/>
      <c r="G2" s="44"/>
      <c r="H2" s="44"/>
      <c r="I2" s="44"/>
      <c r="J2" s="44"/>
    </row>
    <row r="3" ht="14" spans="1:10">
      <c r="A3" s="45" t="s">
        <v>2</v>
      </c>
      <c r="B3" s="45"/>
      <c r="C3" s="45"/>
      <c r="D3" s="45"/>
      <c r="E3" s="45"/>
      <c r="F3" s="45"/>
      <c r="G3" s="45"/>
      <c r="H3" s="45"/>
      <c r="I3" s="45"/>
      <c r="J3" s="45"/>
    </row>
    <row r="4" ht="14" spans="1:10">
      <c r="A4" s="45" t="s">
        <v>3</v>
      </c>
      <c r="B4" s="46" t="str">
        <f>申报表!C4</f>
        <v>阿克陶县饮水安全巩固提升配水工程</v>
      </c>
      <c r="C4" s="46"/>
      <c r="D4" s="46"/>
      <c r="E4" s="45" t="s">
        <v>53</v>
      </c>
      <c r="F4" s="45" t="s">
        <v>73</v>
      </c>
      <c r="G4" s="45"/>
      <c r="H4" s="45"/>
      <c r="I4" s="45"/>
      <c r="J4" s="45"/>
    </row>
    <row r="5" ht="14" spans="1:10">
      <c r="A5" s="45" t="s">
        <v>7</v>
      </c>
      <c r="B5" s="45" t="str">
        <f>申报表!C5</f>
        <v>阿克陶县水利局</v>
      </c>
      <c r="C5" s="45"/>
      <c r="D5" s="45"/>
      <c r="E5" s="45" t="s">
        <v>9</v>
      </c>
      <c r="F5" s="45" t="str">
        <f>申报表!G5</f>
        <v>阿克陶县中小型公益性水利工程建设项目中心</v>
      </c>
      <c r="G5" s="45"/>
      <c r="H5" s="45"/>
      <c r="I5" s="45"/>
      <c r="J5" s="45"/>
    </row>
    <row r="6" ht="14" spans="1:10">
      <c r="A6" s="47" t="s">
        <v>54</v>
      </c>
      <c r="B6" s="48" t="s">
        <v>55</v>
      </c>
      <c r="C6" s="48"/>
      <c r="D6" s="48"/>
      <c r="E6" s="48"/>
      <c r="F6" s="48" t="s">
        <v>56</v>
      </c>
      <c r="G6" s="48"/>
      <c r="H6" s="45" t="s">
        <v>74</v>
      </c>
      <c r="I6" s="45"/>
      <c r="J6" s="48" t="s">
        <v>58</v>
      </c>
    </row>
    <row r="7" ht="14" spans="1:10">
      <c r="A7" s="47"/>
      <c r="B7" s="48" t="s">
        <v>12</v>
      </c>
      <c r="C7" s="48"/>
      <c r="D7" s="48"/>
      <c r="E7" s="48"/>
      <c r="F7" s="45">
        <f>F8+F9</f>
        <v>2951</v>
      </c>
      <c r="G7" s="45"/>
      <c r="H7" s="49">
        <f>H8+H9</f>
        <v>2077.9</v>
      </c>
      <c r="I7" s="49"/>
      <c r="J7" s="69">
        <f>H7/F7</f>
        <v>0.70413419179939</v>
      </c>
    </row>
    <row r="8" ht="14" spans="1:10">
      <c r="A8" s="47"/>
      <c r="B8" s="48" t="s">
        <v>59</v>
      </c>
      <c r="C8" s="48"/>
      <c r="D8" s="48"/>
      <c r="E8" s="48"/>
      <c r="F8" s="48">
        <f>申报表!E7</f>
        <v>2951</v>
      </c>
      <c r="G8" s="48"/>
      <c r="H8" s="49">
        <v>2077.9</v>
      </c>
      <c r="I8" s="49"/>
      <c r="J8" s="48" t="s">
        <v>60</v>
      </c>
    </row>
    <row r="9" ht="14" spans="1:10">
      <c r="A9" s="47"/>
      <c r="B9" s="48" t="s">
        <v>61</v>
      </c>
      <c r="C9" s="48"/>
      <c r="D9" s="48"/>
      <c r="E9" s="48"/>
      <c r="F9" s="48">
        <f>申报表!E8</f>
        <v>0</v>
      </c>
      <c r="G9" s="48"/>
      <c r="H9" s="49">
        <v>0</v>
      </c>
      <c r="I9" s="49"/>
      <c r="J9" s="48" t="s">
        <v>60</v>
      </c>
    </row>
    <row r="10" ht="53.1" customHeight="1" spans="1:10">
      <c r="A10" s="46" t="s">
        <v>62</v>
      </c>
      <c r="B10" s="50" t="str">
        <f>申报表!B10</f>
        <v>本工程输水管道全长37.07km，配套管道附属建筑物153座：节制检修阀井15座，进排气阀井43座，流量计井12座，泄水放空阀井19座，镇墩31座，分水阀井4座，交叉建筑物29座。通过本工程的建设，提高阿克陶县两乡两镇（共16个行政村）总受益48161人，其中脱贫人口12939户35278人。（牲畜牛94226头、羊125902只）人畜用水保证率，确保项目区的饮水安全，保证项目区经济社会的健康发展和社会稳定。</v>
      </c>
      <c r="C10" s="50"/>
      <c r="D10" s="50"/>
      <c r="E10" s="50"/>
      <c r="F10" s="50"/>
      <c r="G10" s="50"/>
      <c r="H10" s="50"/>
      <c r="I10" s="50"/>
      <c r="J10" s="50"/>
    </row>
    <row r="11" ht="27" customHeight="1" spans="1:10">
      <c r="A11" s="51" t="s">
        <v>18</v>
      </c>
      <c r="B11" s="52" t="s">
        <v>19</v>
      </c>
      <c r="C11" s="51" t="s">
        <v>20</v>
      </c>
      <c r="D11" s="45" t="s">
        <v>21</v>
      </c>
      <c r="E11" s="45" t="s">
        <v>63</v>
      </c>
      <c r="F11" s="53" t="s">
        <v>75</v>
      </c>
      <c r="G11" s="47" t="s">
        <v>65</v>
      </c>
      <c r="H11" s="48" t="s">
        <v>66</v>
      </c>
      <c r="I11" s="48"/>
      <c r="J11" s="48" t="s">
        <v>67</v>
      </c>
    </row>
    <row r="12" s="42" customFormat="1" ht="18.95" customHeight="1" spans="1:10">
      <c r="A12" s="51"/>
      <c r="B12" s="51" t="s">
        <v>23</v>
      </c>
      <c r="C12" s="54" t="s">
        <v>24</v>
      </c>
      <c r="D12" s="55" t="str">
        <f>申报表!D12</f>
        <v>新建或改善脱贫村饮水设施数量（≥**个）</v>
      </c>
      <c r="E12" s="51">
        <f>申报表!H12</f>
        <v>16</v>
      </c>
      <c r="F12" s="56">
        <v>5</v>
      </c>
      <c r="G12" s="51">
        <f t="shared" ref="G12:G16" si="0">E12</f>
        <v>16</v>
      </c>
      <c r="H12" s="57"/>
      <c r="I12" s="57"/>
      <c r="J12" s="70"/>
    </row>
    <row r="13" s="42" customFormat="1" ht="18.95" customHeight="1" spans="1:10">
      <c r="A13" s="51"/>
      <c r="B13" s="51"/>
      <c r="C13" s="58"/>
      <c r="D13" s="55" t="str">
        <f>申报表!D13</f>
        <v>改造输水管道总长度 （≥**千米）</v>
      </c>
      <c r="E13" s="51">
        <f>申报表!H13</f>
        <v>37.07</v>
      </c>
      <c r="F13" s="56">
        <v>12</v>
      </c>
      <c r="G13" s="51">
        <f t="shared" si="0"/>
        <v>37.07</v>
      </c>
      <c r="H13" s="57"/>
      <c r="I13" s="57"/>
      <c r="J13" s="71"/>
    </row>
    <row r="14" s="42" customFormat="1" ht="18.95" customHeight="1" spans="1:10">
      <c r="A14" s="51"/>
      <c r="B14" s="51"/>
      <c r="C14" s="58"/>
      <c r="D14" s="55" t="str">
        <f>申报表!D14</f>
        <v>配套管道附属建筑物（**座）</v>
      </c>
      <c r="E14" s="51">
        <f>申报表!H14</f>
        <v>153</v>
      </c>
      <c r="F14" s="56">
        <v>10</v>
      </c>
      <c r="G14" s="51">
        <f t="shared" si="0"/>
        <v>153</v>
      </c>
      <c r="H14" s="57"/>
      <c r="I14" s="57"/>
      <c r="J14" s="71"/>
    </row>
    <row r="15" s="42" customFormat="1" ht="18.95" customHeight="1" spans="1:10">
      <c r="A15" s="51"/>
      <c r="B15" s="51"/>
      <c r="C15" s="54" t="s">
        <v>28</v>
      </c>
      <c r="D15" s="55" t="str">
        <f>申报表!D15</f>
        <v>饮水设施改造后水质达标率（100%）</v>
      </c>
      <c r="E15" s="59">
        <f>申报表!H15</f>
        <v>1</v>
      </c>
      <c r="F15" s="60" t="s">
        <v>68</v>
      </c>
      <c r="G15" s="59">
        <f t="shared" si="0"/>
        <v>1</v>
      </c>
      <c r="H15" s="57"/>
      <c r="I15" s="57"/>
      <c r="J15" s="71"/>
    </row>
    <row r="16" s="42" customFormat="1" ht="18.95" customHeight="1" spans="1:10">
      <c r="A16" s="51"/>
      <c r="B16" s="51"/>
      <c r="C16" s="61"/>
      <c r="D16" s="55" t="str">
        <f>申报表!D16</f>
        <v>项目验收合格率（100%）</v>
      </c>
      <c r="E16" s="59">
        <f>申报表!H16</f>
        <v>1</v>
      </c>
      <c r="F16" s="60" t="s">
        <v>68</v>
      </c>
      <c r="G16" s="59">
        <f t="shared" si="0"/>
        <v>1</v>
      </c>
      <c r="H16" s="57"/>
      <c r="I16" s="57"/>
      <c r="J16" s="71"/>
    </row>
    <row r="17" s="42" customFormat="1" ht="18.95" customHeight="1" spans="1:10">
      <c r="A17" s="51"/>
      <c r="B17" s="51"/>
      <c r="C17" s="51" t="s">
        <v>31</v>
      </c>
      <c r="D17" s="55" t="str">
        <f>申报表!D17</f>
        <v>项目计划开工时间</v>
      </c>
      <c r="E17" s="51" t="str">
        <f>申报表!H17</f>
        <v>2022年3月</v>
      </c>
      <c r="F17" s="98" t="s">
        <v>35</v>
      </c>
      <c r="G17" s="98" t="s">
        <v>35</v>
      </c>
      <c r="H17" s="63" t="s">
        <v>72</v>
      </c>
      <c r="I17" s="72"/>
      <c r="J17" s="71"/>
    </row>
    <row r="18" s="42" customFormat="1" ht="18.95" customHeight="1" spans="1:10">
      <c r="A18" s="51"/>
      <c r="B18" s="51"/>
      <c r="C18" s="51"/>
      <c r="D18" s="55" t="str">
        <f>申报表!D18</f>
        <v>项目计划完工时间</v>
      </c>
      <c r="E18" s="51" t="str">
        <f>申报表!H18</f>
        <v>2022年6月</v>
      </c>
      <c r="F18" s="64">
        <v>0</v>
      </c>
      <c r="G18" s="65">
        <v>44805</v>
      </c>
      <c r="H18" s="66"/>
      <c r="I18" s="73"/>
      <c r="J18" s="71"/>
    </row>
    <row r="19" s="42" customFormat="1" ht="18.95" customHeight="1" spans="1:10">
      <c r="A19" s="51"/>
      <c r="B19" s="51"/>
      <c r="C19" s="51"/>
      <c r="D19" s="55" t="str">
        <f>申报表!D19</f>
        <v>项目完成及时率（100%）</v>
      </c>
      <c r="E19" s="59">
        <f>申报表!H19</f>
        <v>1</v>
      </c>
      <c r="F19" s="60">
        <v>0</v>
      </c>
      <c r="G19" s="60">
        <v>0</v>
      </c>
      <c r="H19" s="67"/>
      <c r="I19" s="74"/>
      <c r="J19" s="71"/>
    </row>
    <row r="20" s="42" customFormat="1" ht="18.95" customHeight="1" spans="1:10">
      <c r="A20" s="51"/>
      <c r="B20" s="51"/>
      <c r="C20" s="51" t="s">
        <v>37</v>
      </c>
      <c r="D20" s="55" t="str">
        <f>申报表!D20</f>
        <v>工程建设费用（≤**万元）</v>
      </c>
      <c r="E20" s="51">
        <f>申报表!H20</f>
        <v>2779.62</v>
      </c>
      <c r="F20" s="68">
        <v>1550</v>
      </c>
      <c r="G20" s="51">
        <f t="shared" ref="G20:G27" si="1">E20</f>
        <v>2779.62</v>
      </c>
      <c r="H20" s="57"/>
      <c r="I20" s="57"/>
      <c r="J20" s="71"/>
    </row>
    <row r="21" s="42" customFormat="1" ht="18.95" customHeight="1" spans="1:10">
      <c r="A21" s="51"/>
      <c r="B21" s="51"/>
      <c r="C21" s="51"/>
      <c r="D21" s="55" t="str">
        <f>申报表!D21</f>
        <v>其他工程费用(≤**万元）</v>
      </c>
      <c r="E21" s="51">
        <f>申报表!H21</f>
        <v>171.38</v>
      </c>
      <c r="F21" s="56">
        <v>0</v>
      </c>
      <c r="G21" s="51">
        <f t="shared" si="1"/>
        <v>171.38</v>
      </c>
      <c r="H21" s="57"/>
      <c r="I21" s="57"/>
      <c r="J21" s="71"/>
    </row>
    <row r="22" s="42" customFormat="1" ht="18.95" customHeight="1" spans="1:10">
      <c r="A22" s="51"/>
      <c r="B22" s="51" t="s">
        <v>40</v>
      </c>
      <c r="C22" s="54" t="s">
        <v>41</v>
      </c>
      <c r="D22" s="55" t="str">
        <f>申报表!D22</f>
        <v>项目受益村庄数（**个）</v>
      </c>
      <c r="E22" s="51">
        <f>申报表!H22</f>
        <v>16</v>
      </c>
      <c r="F22" s="56" t="s">
        <v>68</v>
      </c>
      <c r="G22" s="51">
        <f t="shared" si="1"/>
        <v>16</v>
      </c>
      <c r="H22" s="57"/>
      <c r="I22" s="57"/>
      <c r="J22" s="71"/>
    </row>
    <row r="23" s="42" customFormat="1" ht="18.95" customHeight="1" spans="1:10">
      <c r="A23" s="51"/>
      <c r="B23" s="51"/>
      <c r="C23" s="58"/>
      <c r="D23" s="55" t="str">
        <f>申报表!D23</f>
        <v>解决脱贫人口饮水安全问题人数（≥**人）</v>
      </c>
      <c r="E23" s="51">
        <f>申报表!H23</f>
        <v>35278</v>
      </c>
      <c r="F23" s="56" t="s">
        <v>68</v>
      </c>
      <c r="G23" s="51">
        <f t="shared" si="1"/>
        <v>35278</v>
      </c>
      <c r="H23" s="57"/>
      <c r="I23" s="57"/>
      <c r="J23" s="71"/>
    </row>
    <row r="24" s="42" customFormat="1" ht="18.95" customHeight="1" spans="1:10">
      <c r="A24" s="51"/>
      <c r="B24" s="51"/>
      <c r="C24" s="58"/>
      <c r="D24" s="55" t="str">
        <f>申报表!D24</f>
        <v>受益脱贫人口数（≥**人）</v>
      </c>
      <c r="E24" s="51">
        <f>申报表!H24</f>
        <v>35278</v>
      </c>
      <c r="F24" s="56" t="s">
        <v>68</v>
      </c>
      <c r="G24" s="51">
        <f t="shared" si="1"/>
        <v>35278</v>
      </c>
      <c r="H24" s="57"/>
      <c r="I24" s="57"/>
      <c r="J24" s="71"/>
    </row>
    <row r="25" s="42" customFormat="1" ht="18.95" customHeight="1" spans="1:10">
      <c r="A25" s="51"/>
      <c r="B25" s="51"/>
      <c r="C25" s="51" t="s">
        <v>45</v>
      </c>
      <c r="D25" s="55" t="str">
        <f>申报表!D25</f>
        <v>工程设计使用年限（≥**年）</v>
      </c>
      <c r="E25" s="51">
        <f>申报表!H25</f>
        <v>30</v>
      </c>
      <c r="F25" s="56" t="s">
        <v>68</v>
      </c>
      <c r="G25" s="51">
        <f t="shared" si="1"/>
        <v>30</v>
      </c>
      <c r="H25" s="57"/>
      <c r="I25" s="57"/>
      <c r="J25" s="71"/>
    </row>
    <row r="26" s="42" customFormat="1" ht="18.95" customHeight="1" spans="1:10">
      <c r="A26" s="51"/>
      <c r="B26" s="51" t="s">
        <v>47</v>
      </c>
      <c r="C26" s="54" t="s">
        <v>48</v>
      </c>
      <c r="D26" s="55" t="str">
        <f>申报表!D26</f>
        <v>受益群众满意度（≥**%）</v>
      </c>
      <c r="E26" s="59">
        <f>申报表!H26</f>
        <v>0.95</v>
      </c>
      <c r="F26" s="60" t="s">
        <v>68</v>
      </c>
      <c r="G26" s="59">
        <f t="shared" si="1"/>
        <v>0.95</v>
      </c>
      <c r="H26" s="57"/>
      <c r="I26" s="57"/>
      <c r="J26" s="71"/>
    </row>
    <row r="27" s="42" customFormat="1" ht="18.95" customHeight="1" spans="1:10">
      <c r="A27" s="51"/>
      <c r="B27" s="51"/>
      <c r="C27" s="61"/>
      <c r="D27" s="55" t="str">
        <f>申报表!D27</f>
        <v>受益脱贫人口满意度（≥**%）</v>
      </c>
      <c r="E27" s="59">
        <f>申报表!H27</f>
        <v>0.95</v>
      </c>
      <c r="F27" s="60" t="s">
        <v>68</v>
      </c>
      <c r="G27" s="59">
        <f t="shared" si="1"/>
        <v>0.95</v>
      </c>
      <c r="H27" s="57"/>
      <c r="I27" s="57"/>
      <c r="J27" s="71"/>
    </row>
  </sheetData>
  <protectedRanges>
    <protectedRange sqref="H6:I8 F7:G7" name="区域2"/>
    <protectedRange sqref="G17 F12:F27 G19" name="区域1"/>
    <protectedRange sqref="H7:I9 F7:G7" name="区域2_1"/>
  </protectedRanges>
  <mergeCells count="45">
    <mergeCell ref="A1:J1"/>
    <mergeCell ref="A3:J3"/>
    <mergeCell ref="B4:D4"/>
    <mergeCell ref="F4:J4"/>
    <mergeCell ref="B5:D5"/>
    <mergeCell ref="F5:J5"/>
    <mergeCell ref="B6:E6"/>
    <mergeCell ref="F6:G6"/>
    <mergeCell ref="H6:I6"/>
    <mergeCell ref="B7:E7"/>
    <mergeCell ref="F7:G7"/>
    <mergeCell ref="H7:I7"/>
    <mergeCell ref="B8:E8"/>
    <mergeCell ref="F8:G8"/>
    <mergeCell ref="H8:I8"/>
    <mergeCell ref="B9:E9"/>
    <mergeCell ref="F9:G9"/>
    <mergeCell ref="H9:I9"/>
    <mergeCell ref="B10:J10"/>
    <mergeCell ref="H11:I11"/>
    <mergeCell ref="H12:I12"/>
    <mergeCell ref="H13:I13"/>
    <mergeCell ref="H14:I14"/>
    <mergeCell ref="H15:I15"/>
    <mergeCell ref="H16:I16"/>
    <mergeCell ref="H20:I20"/>
    <mergeCell ref="H21:I21"/>
    <mergeCell ref="H22:I22"/>
    <mergeCell ref="H23:I23"/>
    <mergeCell ref="H24:I24"/>
    <mergeCell ref="H25:I25"/>
    <mergeCell ref="H26:I26"/>
    <mergeCell ref="H27:I27"/>
    <mergeCell ref="A6:A9"/>
    <mergeCell ref="A11:A27"/>
    <mergeCell ref="B12:B21"/>
    <mergeCell ref="B22:B25"/>
    <mergeCell ref="B26:B27"/>
    <mergeCell ref="C12:C14"/>
    <mergeCell ref="C15:C16"/>
    <mergeCell ref="C17:C19"/>
    <mergeCell ref="C20:C21"/>
    <mergeCell ref="C22:C24"/>
    <mergeCell ref="C26:C27"/>
    <mergeCell ref="H17:I19"/>
  </mergeCells>
  <printOptions horizontalCentered="1" verticalCentered="1"/>
  <pageMargins left="0.751388888888889" right="0.629861111111111" top="0.629861111111111" bottom="0.393055555555556" header="0.5" footer="0.393055555555556"/>
  <pageSetup paperSize="9" scale="98" orientation="landscape"/>
  <headerFooter/>
  <colBreaks count="1" manualBreakCount="1">
    <brk id="10" max="65526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3"/>
  <sheetViews>
    <sheetView tabSelected="1" view="pageBreakPreview" zoomScale="85" zoomScaleNormal="100" topLeftCell="B1" workbookViewId="0">
      <selection activeCell="E6" sqref="E6:H6"/>
    </sheetView>
  </sheetViews>
  <sheetFormatPr defaultColWidth="9" defaultRowHeight="14"/>
  <cols>
    <col min="1" max="1" width="7.45454545454545" style="2" customWidth="1"/>
    <col min="2" max="2" width="12.0727272727273" style="2" customWidth="1"/>
    <col min="3" max="3" width="16.2363636363636" style="2" customWidth="1"/>
    <col min="4" max="4" width="21.6909090909091" style="2" customWidth="1"/>
    <col min="5" max="5" width="7.4" style="2" customWidth="1"/>
    <col min="6" max="6" width="7.52727272727273" style="2" customWidth="1"/>
    <col min="7" max="7" width="17.7818181818182" style="2" customWidth="1"/>
    <col min="8" max="8" width="13.7818181818182" style="2" customWidth="1"/>
    <col min="9" max="9" width="9.89090909090909" style="2" customWidth="1"/>
    <col min="10" max="10" width="13.8909090909091" style="2" customWidth="1"/>
    <col min="11" max="11" width="17.7909090909091" style="2" customWidth="1"/>
    <col min="12" max="16384" width="9" style="2"/>
  </cols>
  <sheetData>
    <row r="1" ht="28.5" customHeight="1" spans="1:11">
      <c r="A1" s="3" t="s">
        <v>76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>
      <c r="A2" s="5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="1" customFormat="1" ht="32" customHeight="1" spans="1:11">
      <c r="A3" s="6" t="s">
        <v>3</v>
      </c>
      <c r="B3" s="6"/>
      <c r="C3" s="6"/>
      <c r="D3" s="6" t="str">
        <f>申报表!C4</f>
        <v>阿克陶县饮水安全巩固提升配水工程</v>
      </c>
      <c r="E3" s="6"/>
      <c r="F3" s="6"/>
      <c r="G3" s="6" t="s">
        <v>77</v>
      </c>
      <c r="H3" s="6" t="s">
        <v>73</v>
      </c>
      <c r="I3" s="6"/>
      <c r="J3" s="6"/>
      <c r="K3" s="6"/>
    </row>
    <row r="4" s="1" customFormat="1" ht="34" customHeight="1" spans="1:11">
      <c r="A4" s="6" t="s">
        <v>7</v>
      </c>
      <c r="B4" s="6"/>
      <c r="C4" s="6"/>
      <c r="D4" s="6" t="str">
        <f>申报表!C5</f>
        <v>阿克陶县水利局</v>
      </c>
      <c r="E4" s="6"/>
      <c r="F4" s="6"/>
      <c r="G4" s="6" t="s">
        <v>9</v>
      </c>
      <c r="H4" s="6" t="str">
        <f>申报表!G5</f>
        <v>阿克陶县中小型公益性水利工程建设项目中心</v>
      </c>
      <c r="I4" s="6"/>
      <c r="J4" s="6"/>
      <c r="K4" s="6"/>
    </row>
    <row r="5" s="1" customFormat="1" ht="29" customHeight="1" spans="1:11">
      <c r="A5" s="6" t="s">
        <v>11</v>
      </c>
      <c r="B5" s="6"/>
      <c r="C5" s="6"/>
      <c r="D5" s="7"/>
      <c r="E5" s="6" t="s">
        <v>78</v>
      </c>
      <c r="F5" s="6"/>
      <c r="G5" s="6" t="s">
        <v>79</v>
      </c>
      <c r="H5" s="6"/>
      <c r="I5" s="6" t="s">
        <v>80</v>
      </c>
      <c r="J5" s="6" t="s">
        <v>81</v>
      </c>
      <c r="K5" s="6" t="s">
        <v>82</v>
      </c>
    </row>
    <row r="6" s="1" customFormat="1" ht="22" customHeight="1" spans="1:11">
      <c r="A6" s="6"/>
      <c r="B6" s="6"/>
      <c r="C6" s="6"/>
      <c r="D6" s="7" t="s">
        <v>12</v>
      </c>
      <c r="E6" s="8">
        <f>E7+E8</f>
        <v>2951</v>
      </c>
      <c r="F6" s="8"/>
      <c r="G6" s="9">
        <f>G8+G7</f>
        <v>2694.83</v>
      </c>
      <c r="H6" s="9"/>
      <c r="I6" s="6">
        <v>10</v>
      </c>
      <c r="J6" s="35">
        <f>G6/E6</f>
        <v>0.913192138258218</v>
      </c>
      <c r="K6" s="36">
        <f>I6*J6</f>
        <v>9.13192138258218</v>
      </c>
    </row>
    <row r="7" s="1" customFormat="1" ht="22" customHeight="1" spans="1:11">
      <c r="A7" s="6"/>
      <c r="B7" s="6"/>
      <c r="C7" s="6"/>
      <c r="D7" s="7" t="s">
        <v>83</v>
      </c>
      <c r="E7" s="6">
        <f>申报表!E7</f>
        <v>2951</v>
      </c>
      <c r="F7" s="6"/>
      <c r="G7" s="9">
        <v>2694.83</v>
      </c>
      <c r="H7" s="9"/>
      <c r="I7" s="6" t="s">
        <v>60</v>
      </c>
      <c r="J7" s="6" t="s">
        <v>60</v>
      </c>
      <c r="K7" s="6" t="s">
        <v>60</v>
      </c>
    </row>
    <row r="8" s="1" customFormat="1" ht="22" customHeight="1" spans="1:11">
      <c r="A8" s="6"/>
      <c r="B8" s="6"/>
      <c r="C8" s="6"/>
      <c r="D8" s="7" t="s">
        <v>84</v>
      </c>
      <c r="E8" s="8">
        <v>0</v>
      </c>
      <c r="F8" s="8"/>
      <c r="G8" s="6">
        <v>0</v>
      </c>
      <c r="H8" s="6"/>
      <c r="I8" s="6" t="s">
        <v>60</v>
      </c>
      <c r="J8" s="6" t="s">
        <v>60</v>
      </c>
      <c r="K8" s="6" t="s">
        <v>60</v>
      </c>
    </row>
    <row r="9" s="1" customFormat="1" ht="29" customHeight="1" spans="1:11">
      <c r="A9" s="10" t="s">
        <v>62</v>
      </c>
      <c r="B9" s="11" t="s">
        <v>85</v>
      </c>
      <c r="C9" s="12"/>
      <c r="D9" s="12"/>
      <c r="E9" s="12"/>
      <c r="F9" s="13"/>
      <c r="G9" s="11" t="s">
        <v>86</v>
      </c>
      <c r="H9" s="12"/>
      <c r="I9" s="12"/>
      <c r="J9" s="12"/>
      <c r="K9" s="13"/>
    </row>
    <row r="10" s="1" customFormat="1" ht="121.95" customHeight="1" spans="1:11">
      <c r="A10" s="14"/>
      <c r="B10" s="15" t="str">
        <f>申报表!B10</f>
        <v>本工程输水管道全长37.07km，配套管道附属建筑物153座：节制检修阀井15座，进排气阀井43座，流量计井12座，泄水放空阀井19座，镇墩31座，分水阀井4座，交叉建筑物29座。通过本工程的建设，提高阿克陶县两乡两镇（共16个行政村）总受益48161人，其中脱贫人口12939户35278人。（牲畜牛94226头、羊125902只）人畜用水保证率，确保项目区的饮水安全，保证项目区经济社会的健康发展和社会稳定。</v>
      </c>
      <c r="C10" s="16"/>
      <c r="D10" s="16"/>
      <c r="E10" s="16"/>
      <c r="F10" s="16"/>
      <c r="G10" s="15" t="s">
        <v>87</v>
      </c>
      <c r="H10" s="16"/>
      <c r="I10" s="16"/>
      <c r="J10" s="16"/>
      <c r="K10" s="16"/>
    </row>
    <row r="11" s="1" customFormat="1" ht="28.05" customHeight="1" spans="1:11">
      <c r="A11" s="17" t="s">
        <v>18</v>
      </c>
      <c r="B11" s="18" t="s">
        <v>19</v>
      </c>
      <c r="C11" s="17" t="s">
        <v>20</v>
      </c>
      <c r="D11" s="6" t="s">
        <v>21</v>
      </c>
      <c r="E11" s="6"/>
      <c r="F11" s="6" t="s">
        <v>80</v>
      </c>
      <c r="G11" s="6" t="s">
        <v>63</v>
      </c>
      <c r="H11" s="6" t="s">
        <v>88</v>
      </c>
      <c r="I11" s="6" t="s">
        <v>82</v>
      </c>
      <c r="J11" s="6" t="s">
        <v>89</v>
      </c>
      <c r="K11" s="6"/>
    </row>
    <row r="12" s="1" customFormat="1" ht="33.05" customHeight="1" spans="1:11">
      <c r="A12" s="17"/>
      <c r="B12" s="17" t="s">
        <v>90</v>
      </c>
      <c r="C12" s="19" t="s">
        <v>24</v>
      </c>
      <c r="D12" s="16" t="str">
        <f>申报表!D12</f>
        <v>新建或改善脱贫村饮水设施数量（≥**个）</v>
      </c>
      <c r="E12" s="16"/>
      <c r="F12" s="20">
        <v>6</v>
      </c>
      <c r="G12" s="6">
        <f>申报表!H12</f>
        <v>16</v>
      </c>
      <c r="H12" s="20">
        <v>16</v>
      </c>
      <c r="I12" s="6">
        <f>F12</f>
        <v>6</v>
      </c>
      <c r="J12" s="6"/>
      <c r="K12" s="6"/>
    </row>
    <row r="13" s="1" customFormat="1" ht="33.05" customHeight="1" spans="1:11">
      <c r="A13" s="17"/>
      <c r="B13" s="17"/>
      <c r="C13" s="21"/>
      <c r="D13" s="16" t="str">
        <f>申报表!D13</f>
        <v>改造输水管道总长度 （≥**千米）</v>
      </c>
      <c r="E13" s="16"/>
      <c r="F13" s="20">
        <v>6</v>
      </c>
      <c r="G13" s="6">
        <f>申报表!H13</f>
        <v>37.07</v>
      </c>
      <c r="H13" s="22">
        <v>37.07</v>
      </c>
      <c r="I13" s="6">
        <f>F13</f>
        <v>6</v>
      </c>
      <c r="J13" s="6"/>
      <c r="K13" s="6"/>
    </row>
    <row r="14" s="1" customFormat="1" ht="27.55" customHeight="1" spans="1:11">
      <c r="A14" s="17"/>
      <c r="B14" s="17"/>
      <c r="C14" s="21"/>
      <c r="D14" s="16" t="str">
        <f>申报表!D14</f>
        <v>配套管道附属建筑物（**座）</v>
      </c>
      <c r="E14" s="16"/>
      <c r="F14" s="20">
        <v>6</v>
      </c>
      <c r="G14" s="6">
        <f>申报表!H14</f>
        <v>153</v>
      </c>
      <c r="H14" s="23">
        <v>166</v>
      </c>
      <c r="I14" s="6">
        <f>F14</f>
        <v>6</v>
      </c>
      <c r="J14" s="6"/>
      <c r="K14" s="6"/>
    </row>
    <row r="15" s="1" customFormat="1" ht="27.55" customHeight="1" spans="1:11">
      <c r="A15" s="17"/>
      <c r="B15" s="17"/>
      <c r="C15" s="19" t="s">
        <v>28</v>
      </c>
      <c r="D15" s="16" t="str">
        <f>申报表!D15</f>
        <v>饮水设施改造后水质达标率（100%）</v>
      </c>
      <c r="E15" s="16"/>
      <c r="F15" s="20">
        <v>5</v>
      </c>
      <c r="G15" s="24">
        <f>申报表!H15</f>
        <v>1</v>
      </c>
      <c r="H15" s="24">
        <v>1</v>
      </c>
      <c r="I15" s="6">
        <f>F15</f>
        <v>5</v>
      </c>
      <c r="J15" s="6"/>
      <c r="K15" s="6"/>
    </row>
    <row r="16" s="1" customFormat="1" ht="27.55" customHeight="1" spans="1:11">
      <c r="A16" s="17"/>
      <c r="B16" s="17"/>
      <c r="C16" s="25"/>
      <c r="D16" s="16" t="str">
        <f>申报表!D16</f>
        <v>项目验收合格率（100%）</v>
      </c>
      <c r="E16" s="16"/>
      <c r="F16" s="20">
        <v>6</v>
      </c>
      <c r="G16" s="24">
        <f>申报表!H16</f>
        <v>1</v>
      </c>
      <c r="H16" s="26">
        <v>1</v>
      </c>
      <c r="I16" s="6">
        <f>F16</f>
        <v>6</v>
      </c>
      <c r="J16" s="6"/>
      <c r="K16" s="6"/>
    </row>
    <row r="17" s="1" customFormat="1" ht="44" customHeight="1" spans="1:11">
      <c r="A17" s="17"/>
      <c r="B17" s="17"/>
      <c r="C17" s="17" t="s">
        <v>31</v>
      </c>
      <c r="D17" s="16" t="str">
        <f>申报表!D17</f>
        <v>项目计划开工时间</v>
      </c>
      <c r="E17" s="16"/>
      <c r="F17" s="20">
        <v>3</v>
      </c>
      <c r="G17" s="6" t="str">
        <f>申报表!H17</f>
        <v>2022年3月</v>
      </c>
      <c r="H17" s="27">
        <v>44713</v>
      </c>
      <c r="I17" s="6">
        <v>0</v>
      </c>
      <c r="J17" s="16" t="s">
        <v>91</v>
      </c>
      <c r="K17" s="16"/>
    </row>
    <row r="18" s="1" customFormat="1" ht="33.05" customHeight="1" spans="1:11">
      <c r="A18" s="17"/>
      <c r="B18" s="17"/>
      <c r="C18" s="17"/>
      <c r="D18" s="16" t="str">
        <f>申报表!D18</f>
        <v>项目计划完工时间</v>
      </c>
      <c r="E18" s="16"/>
      <c r="F18" s="20">
        <v>3</v>
      </c>
      <c r="G18" s="6" t="str">
        <f>申报表!H18</f>
        <v>2022年6月</v>
      </c>
      <c r="H18" s="28">
        <v>44866</v>
      </c>
      <c r="I18" s="6">
        <v>0</v>
      </c>
      <c r="J18" s="37" t="s">
        <v>92</v>
      </c>
      <c r="K18" s="38"/>
    </row>
    <row r="19" s="1" customFormat="1" ht="33.05" customHeight="1" spans="1:11">
      <c r="A19" s="17"/>
      <c r="B19" s="17"/>
      <c r="C19" s="17"/>
      <c r="D19" s="16" t="str">
        <f>申报表!D19</f>
        <v>项目完成及时率（100%）</v>
      </c>
      <c r="E19" s="16"/>
      <c r="F19" s="20">
        <v>3</v>
      </c>
      <c r="G19" s="24">
        <f>申报表!H19</f>
        <v>1</v>
      </c>
      <c r="H19" s="24">
        <v>0</v>
      </c>
      <c r="I19" s="6">
        <v>0</v>
      </c>
      <c r="J19" s="39"/>
      <c r="K19" s="40"/>
    </row>
    <row r="20" s="1" customFormat="1" ht="33.05" customHeight="1" spans="1:11">
      <c r="A20" s="17"/>
      <c r="B20" s="17"/>
      <c r="C20" s="17" t="s">
        <v>37</v>
      </c>
      <c r="D20" s="16" t="str">
        <f>申报表!D20</f>
        <v>工程建设费用（≤**万元）</v>
      </c>
      <c r="E20" s="16"/>
      <c r="F20" s="20">
        <v>6</v>
      </c>
      <c r="G20" s="6">
        <f>申报表!H20</f>
        <v>2779.62</v>
      </c>
      <c r="H20" s="20">
        <v>2505.77</v>
      </c>
      <c r="I20" s="6">
        <f>F20</f>
        <v>6</v>
      </c>
      <c r="J20" s="16"/>
      <c r="K20" s="16"/>
    </row>
    <row r="21" s="1" customFormat="1" ht="53" customHeight="1" spans="1:11">
      <c r="A21" s="17"/>
      <c r="B21" s="17"/>
      <c r="C21" s="17"/>
      <c r="D21" s="16" t="str">
        <f>申报表!D21</f>
        <v>其他工程费用(≤**万元）</v>
      </c>
      <c r="E21" s="16"/>
      <c r="F21" s="20">
        <v>6</v>
      </c>
      <c r="G21" s="6">
        <f>申报表!H21</f>
        <v>171.38</v>
      </c>
      <c r="H21" s="20">
        <v>189.06</v>
      </c>
      <c r="I21" s="36">
        <f>F21-(H21-G21)/G21</f>
        <v>5.89683743727389</v>
      </c>
      <c r="J21" s="16" t="s">
        <v>93</v>
      </c>
      <c r="K21" s="16"/>
    </row>
    <row r="22" s="1" customFormat="1" ht="33.05" customHeight="1" spans="1:11">
      <c r="A22" s="17"/>
      <c r="B22" s="17" t="s">
        <v>94</v>
      </c>
      <c r="C22" s="19" t="s">
        <v>41</v>
      </c>
      <c r="D22" s="16" t="str">
        <f>申报表!D22</f>
        <v>项目受益村庄数（**个）</v>
      </c>
      <c r="E22" s="16"/>
      <c r="F22" s="20">
        <v>6</v>
      </c>
      <c r="G22" s="6">
        <f>申报表!H22</f>
        <v>16</v>
      </c>
      <c r="H22" s="20">
        <v>16</v>
      </c>
      <c r="I22" s="6">
        <f t="shared" ref="I22:I27" si="0">F22</f>
        <v>6</v>
      </c>
      <c r="J22" s="6"/>
      <c r="K22" s="6"/>
    </row>
    <row r="23" s="1" customFormat="1" ht="33.05" customHeight="1" spans="1:11">
      <c r="A23" s="17"/>
      <c r="B23" s="17"/>
      <c r="C23" s="21"/>
      <c r="D23" s="16" t="str">
        <f>申报表!D23</f>
        <v>解决脱贫人口饮水安全问题人数（≥**人）</v>
      </c>
      <c r="E23" s="16"/>
      <c r="F23" s="20">
        <v>7</v>
      </c>
      <c r="G23" s="6">
        <f>申报表!H23</f>
        <v>35278</v>
      </c>
      <c r="H23" s="20">
        <v>35278</v>
      </c>
      <c r="I23" s="6">
        <f t="shared" si="0"/>
        <v>7</v>
      </c>
      <c r="J23" s="6"/>
      <c r="K23" s="6"/>
    </row>
    <row r="24" s="1" customFormat="1" ht="33.05" customHeight="1" spans="1:11">
      <c r="A24" s="17"/>
      <c r="B24" s="17"/>
      <c r="C24" s="21"/>
      <c r="D24" s="16" t="str">
        <f>申报表!D24</f>
        <v>受益脱贫人口数（≥**人）</v>
      </c>
      <c r="E24" s="16"/>
      <c r="F24" s="20">
        <v>7</v>
      </c>
      <c r="G24" s="6">
        <f>申报表!H24</f>
        <v>35278</v>
      </c>
      <c r="H24" s="20">
        <v>35278</v>
      </c>
      <c r="I24" s="6">
        <f t="shared" si="0"/>
        <v>7</v>
      </c>
      <c r="J24" s="6"/>
      <c r="K24" s="6"/>
    </row>
    <row r="25" s="1" customFormat="1" ht="33.05" customHeight="1" spans="1:11">
      <c r="A25" s="17"/>
      <c r="B25" s="17"/>
      <c r="C25" s="17" t="s">
        <v>45</v>
      </c>
      <c r="D25" s="16" t="str">
        <f>申报表!D25</f>
        <v>工程设计使用年限（≥**年）</v>
      </c>
      <c r="E25" s="16"/>
      <c r="F25" s="20">
        <v>10</v>
      </c>
      <c r="G25" s="6">
        <f>申报表!H25</f>
        <v>30</v>
      </c>
      <c r="H25" s="20">
        <v>30</v>
      </c>
      <c r="I25" s="6">
        <f t="shared" si="0"/>
        <v>10</v>
      </c>
      <c r="J25" s="6"/>
      <c r="K25" s="6"/>
    </row>
    <row r="26" s="1" customFormat="1" ht="33.05" customHeight="1" spans="1:11">
      <c r="A26" s="17"/>
      <c r="B26" s="17" t="s">
        <v>95</v>
      </c>
      <c r="C26" s="19" t="s">
        <v>48</v>
      </c>
      <c r="D26" s="16" t="str">
        <f>申报表!D26</f>
        <v>受益群众满意度（≥**%）</v>
      </c>
      <c r="E26" s="16"/>
      <c r="F26" s="20">
        <v>5</v>
      </c>
      <c r="G26" s="24">
        <f>申报表!H26</f>
        <v>0.95</v>
      </c>
      <c r="H26" s="24">
        <v>1</v>
      </c>
      <c r="I26" s="6">
        <f t="shared" si="0"/>
        <v>5</v>
      </c>
      <c r="J26" s="6"/>
      <c r="K26" s="6"/>
    </row>
    <row r="27" s="1" customFormat="1" ht="33.05" customHeight="1" spans="1:11">
      <c r="A27" s="17"/>
      <c r="B27" s="17"/>
      <c r="C27" s="25"/>
      <c r="D27" s="16" t="str">
        <f>申报表!D27</f>
        <v>受益脱贫人口满意度（≥**%）</v>
      </c>
      <c r="E27" s="16"/>
      <c r="F27" s="20">
        <v>5</v>
      </c>
      <c r="G27" s="24">
        <f>申报表!H27</f>
        <v>0.95</v>
      </c>
      <c r="H27" s="24">
        <v>1</v>
      </c>
      <c r="I27" s="6">
        <f t="shared" si="0"/>
        <v>5</v>
      </c>
      <c r="J27" s="6"/>
      <c r="K27" s="6"/>
    </row>
    <row r="28" s="1" customFormat="1" ht="22" customHeight="1" spans="1:11">
      <c r="A28" s="29" t="s">
        <v>96</v>
      </c>
      <c r="B28" s="29"/>
      <c r="C28" s="29"/>
      <c r="D28" s="29"/>
      <c r="E28" s="29"/>
      <c r="F28" s="29">
        <f>SUM(F12:F27,I6)</f>
        <v>100</v>
      </c>
      <c r="G28" s="29"/>
      <c r="H28" s="29"/>
      <c r="I28" s="41">
        <f>SUM(I12:I27,K6)</f>
        <v>90.0287588198561</v>
      </c>
      <c r="J28" s="6"/>
      <c r="K28" s="6"/>
    </row>
    <row r="29" s="1" customFormat="1" ht="40.1" customHeight="1" spans="1:11">
      <c r="A29" s="30" t="s">
        <v>97</v>
      </c>
      <c r="B29" s="31"/>
      <c r="C29" s="31"/>
      <c r="D29" s="31"/>
      <c r="E29" s="31"/>
      <c r="F29" s="31"/>
      <c r="G29" s="31"/>
      <c r="H29" s="31"/>
      <c r="I29" s="31"/>
      <c r="J29" s="31"/>
      <c r="K29" s="31"/>
    </row>
    <row r="30" s="1" customFormat="1" ht="29" customHeight="1" spans="1:11">
      <c r="A30" s="32" t="s">
        <v>98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</row>
    <row r="31" s="1" customFormat="1" ht="41.95" customHeight="1" spans="1:11">
      <c r="A31" s="33" t="s">
        <v>99</v>
      </c>
      <c r="B31" s="32"/>
      <c r="C31" s="32"/>
      <c r="D31" s="32"/>
      <c r="E31" s="32"/>
      <c r="F31" s="32"/>
      <c r="G31" s="32"/>
      <c r="H31" s="32"/>
      <c r="I31" s="32"/>
      <c r="J31" s="32"/>
      <c r="K31" s="32"/>
    </row>
    <row r="33" spans="7:7">
      <c r="G33" s="34"/>
    </row>
  </sheetData>
  <mergeCells count="71">
    <mergeCell ref="A1:K1"/>
    <mergeCell ref="A2:K2"/>
    <mergeCell ref="A3:C3"/>
    <mergeCell ref="D3:F3"/>
    <mergeCell ref="H3:K3"/>
    <mergeCell ref="A4:C4"/>
    <mergeCell ref="D4:F4"/>
    <mergeCell ref="H4:K4"/>
    <mergeCell ref="E5:F5"/>
    <mergeCell ref="G5:H5"/>
    <mergeCell ref="E6:F6"/>
    <mergeCell ref="G6:H6"/>
    <mergeCell ref="E7:F7"/>
    <mergeCell ref="G7:H7"/>
    <mergeCell ref="E8:F8"/>
    <mergeCell ref="G8:H8"/>
    <mergeCell ref="B9:F9"/>
    <mergeCell ref="G9:K9"/>
    <mergeCell ref="B10:F10"/>
    <mergeCell ref="G10:K10"/>
    <mergeCell ref="D11:E11"/>
    <mergeCell ref="J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D19:E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A28:E28"/>
    <mergeCell ref="G28:H28"/>
    <mergeCell ref="J28:K28"/>
    <mergeCell ref="A29:K29"/>
    <mergeCell ref="A30:K30"/>
    <mergeCell ref="A31:K31"/>
    <mergeCell ref="A9:A10"/>
    <mergeCell ref="A11:A27"/>
    <mergeCell ref="B12:B21"/>
    <mergeCell ref="B22:B25"/>
    <mergeCell ref="B26:B27"/>
    <mergeCell ref="C12:C14"/>
    <mergeCell ref="C15:C16"/>
    <mergeCell ref="C17:C19"/>
    <mergeCell ref="C20:C21"/>
    <mergeCell ref="C22:C24"/>
    <mergeCell ref="C26:C27"/>
    <mergeCell ref="A5:C8"/>
    <mergeCell ref="J18:K19"/>
  </mergeCells>
  <printOptions horizontalCentered="1"/>
  <pageMargins left="0.432638888888889" right="0.393055555555556" top="0.786805555555556" bottom="1" header="0.5" footer="0.5"/>
  <pageSetup paperSize="9" scale="66" orientation="portrait" horizontalDpi="600"/>
  <headerFooter/>
  <ignoredErrors>
    <ignoredError sqref="I21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3" master=""/>
  <rangeList sheetStid="4" master="">
    <arrUserId title="区域2" rangeCreator="" othersAccessPermission="edit"/>
    <arrUserId title="区域1" rangeCreator="" othersAccessPermission="edit"/>
    <arrUserId title="区域2_1" rangeCreator="" othersAccessPermission="edit"/>
  </rangeList>
  <rangeList sheetStid="5" master="">
    <arrUserId title="区域2" rangeCreator="" othersAccessPermission="edit"/>
    <arrUserId title="区域1" rangeCreator="" othersAccessPermission="edit"/>
    <arrUserId title="区域2_1" rangeCreator="" othersAccessPermission="edit"/>
  </rangeList>
  <rangeList sheetStid="6" master="">
    <arrUserId title="区域2" rangeCreator="" othersAccessPermission="edit"/>
    <arrUserId title="区域1" rangeCreator="" othersAccessPermission="edit"/>
    <arrUserId title="区域2_1" rangeCreator="" othersAccessPermission="edit"/>
  </rangeList>
  <rangeList sheetStid="7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申报表</vt:lpstr>
      <vt:lpstr>5月监控</vt:lpstr>
      <vt:lpstr>6月监控</vt:lpstr>
      <vt:lpstr>8月监控</vt:lpstr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周丽君</cp:lastModifiedBy>
  <dcterms:created xsi:type="dcterms:W3CDTF">2006-09-16T00:00:00Z</dcterms:created>
  <dcterms:modified xsi:type="dcterms:W3CDTF">2023-10-24T10:44:22Z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24628268844C494589162AF3DFB6CAB5</vt:lpwstr>
  </property>
  <property fmtid="{D5CDD505-2E9C-101B-9397-08002B2CF9AE}" pid="4" name="KSOReadingLayout">
    <vt:bool>true</vt:bool>
  </property>
</Properties>
</file>