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940" tabRatio="516"/>
  </bookViews>
  <sheets>
    <sheet name="执行库" sheetId="49" r:id="rId1"/>
    <sheet name="执行库统计表" sheetId="18" r:id="rId2"/>
    <sheet name="到户产业项目明细表" sheetId="54" r:id="rId3"/>
    <sheet name="项目分类统计表定" sheetId="3" state="hidden" r:id="rId4"/>
  </sheets>
  <definedNames>
    <definedName name="_xlnm._FilterDatabase" localSheetId="0" hidden="1">执行库!$A$6:$AR$152</definedName>
    <definedName name="_xlnm._FilterDatabase" localSheetId="1" hidden="1">执行库统计表!$A$4:$G$96</definedName>
    <definedName name="_xlnm._FilterDatabase" localSheetId="2" hidden="1">到户产业项目明细表!$A$6:$AG$243</definedName>
    <definedName name="_xlnm.Print_Area" localSheetId="1">执行库统计表!$A$1:$G$96</definedName>
    <definedName name="_xlnm.Print_Titles" localSheetId="1">执行库统计表!$3:$4</definedName>
    <definedName name="_xlnm.Print_Titles" localSheetId="0">执行库!$3:$5</definedName>
    <definedName name="_xlnm.Print_Area" localSheetId="0">执行库!$A$1:$AR$152</definedName>
    <definedName name="_xlnm.Print_Titles" localSheetId="2">到户产业项目明细表!$3:$5</definedName>
    <definedName name="_xlnm.Print_Area" localSheetId="2">到户产业项目明细表!$A$1:$AG$243</definedName>
  </definedNames>
  <calcPr calcId="144525"/>
</workbook>
</file>

<file path=xl/sharedStrings.xml><?xml version="1.0" encoding="utf-8"?>
<sst xmlns="http://schemas.openxmlformats.org/spreadsheetml/2006/main" count="4165" uniqueCount="1393">
  <si>
    <t>附件4</t>
  </si>
  <si>
    <t>克州阿克陶县2024巩固拓展脱贫攻坚成果和乡村振兴项目执行库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</si>
  <si>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</si>
  <si>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</si>
  <si>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</si>
  <si>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</si>
  <si>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</si>
  <si>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</si>
  <si>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</si>
  <si>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</si>
  <si>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</si>
  <si>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</si>
  <si>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</si>
  <si>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收益情况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</si>
  <si>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</si>
  <si>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</si>
  <si>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</si>
  <si>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</si>
  <si>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</si>
  <si>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</si>
  <si>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</si>
  <si>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</si>
  <si>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</si>
  <si>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</si>
  <si>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</si>
  <si>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</si>
  <si>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</si>
  <si>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</si>
  <si>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t>州级配套资金</t>
  </si>
  <si>
    <t>县级配套资金</t>
  </si>
  <si>
    <t>其他资金(J5)</t>
  </si>
  <si>
    <t>备注（其他资金名称）</t>
  </si>
  <si>
    <t>企业投资</t>
  </si>
  <si>
    <t>建设单位</t>
  </si>
  <si>
    <t>建设单位责任人</t>
  </si>
  <si>
    <r>
      <rPr>
        <b/>
        <sz val="20"/>
        <rFont val="宋体"/>
        <charset val="134"/>
      </rPr>
      <t>项目主管单位（K</t>
    </r>
    <r>
      <rPr>
        <b/>
        <vertAlign val="subscript"/>
        <sz val="20"/>
        <rFont val="宋体"/>
        <charset val="134"/>
      </rPr>
      <t>1</t>
    </r>
    <r>
      <rPr>
        <b/>
        <sz val="20"/>
        <rFont val="宋体"/>
        <charset val="134"/>
      </rPr>
      <t>)</t>
    </r>
  </si>
  <si>
    <t>项目主管责任人（K2)</t>
  </si>
  <si>
    <t>县级分管领导</t>
  </si>
  <si>
    <t>乡村振兴任务（第一批）</t>
  </si>
  <si>
    <t>乡村振兴任务（第二批）</t>
  </si>
  <si>
    <t>乡村振兴任务（预计到位）</t>
  </si>
  <si>
    <t>以工代赈任务（第一批）</t>
  </si>
  <si>
    <t>以工代赈任务（第二批）</t>
  </si>
  <si>
    <t>少数民族发展任务（第一批）</t>
  </si>
  <si>
    <t>少数民族发展任务（第二批）</t>
  </si>
  <si>
    <t>少数民族发展任务（预计到位）</t>
  </si>
  <si>
    <t>欠发达国有农场巩固提升任务（第一批）</t>
  </si>
  <si>
    <t>欠发达国有农场巩固提升任务（预计到位）</t>
  </si>
  <si>
    <t>自治区衔接(第一批)</t>
  </si>
  <si>
    <t>自治区衔接(第二批)</t>
  </si>
  <si>
    <t>自治区衔接(预计到位)</t>
  </si>
  <si>
    <t>合计</t>
  </si>
  <si>
    <t>一级</t>
  </si>
  <si>
    <t>产业发展</t>
  </si>
  <si>
    <t>二级</t>
  </si>
  <si>
    <t>生产项目</t>
  </si>
  <si>
    <t>三级</t>
  </si>
  <si>
    <t>种植业基地</t>
  </si>
  <si>
    <t>AKT24-001-007</t>
  </si>
  <si>
    <r>
      <rPr>
        <sz val="16"/>
        <rFont val="Times New Roman"/>
        <charset val="134"/>
      </rPr>
      <t>2024</t>
    </r>
    <r>
      <rPr>
        <sz val="16"/>
        <rFont val="宋体"/>
        <charset val="134"/>
      </rPr>
      <t>年</t>
    </r>
  </si>
  <si>
    <r>
      <rPr>
        <sz val="16"/>
        <rFont val="宋体"/>
        <charset val="134"/>
      </rPr>
      <t>阿克陶县皮拉勒乡依也勒干村土地改良项目</t>
    </r>
  </si>
  <si>
    <r>
      <rPr>
        <sz val="16"/>
        <rFont val="宋体"/>
        <charset val="134"/>
      </rPr>
      <t>生产项目</t>
    </r>
  </si>
  <si>
    <r>
      <rPr>
        <sz val="16"/>
        <rFont val="宋体"/>
        <charset val="134"/>
      </rPr>
      <t>种植业基地</t>
    </r>
  </si>
  <si>
    <r>
      <rPr>
        <sz val="16"/>
        <rFont val="宋体"/>
        <charset val="134"/>
      </rPr>
      <t>新建</t>
    </r>
  </si>
  <si>
    <r>
      <rPr>
        <sz val="16"/>
        <rFont val="宋体"/>
        <charset val="134"/>
      </rPr>
      <t>皮拉勒乡依也勒干村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</si>
  <si>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</si>
  <si>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Times New Roman"/>
        <charset val="134"/>
      </rPr>
      <t>1.</t>
    </r>
    <r>
      <rPr>
        <sz val="16"/>
        <rFont val="宋体"/>
        <charset val="134"/>
      </rPr>
      <t>土地平整</t>
    </r>
    <r>
      <rPr>
        <sz val="16"/>
        <rFont val="Times New Roman"/>
        <charset val="134"/>
      </rPr>
      <t>438</t>
    </r>
    <r>
      <rPr>
        <sz val="16"/>
        <rFont val="宋体"/>
        <charset val="134"/>
      </rPr>
      <t>亩</t>
    </r>
    <r>
      <rPr>
        <sz val="16"/>
        <rFont val="Times New Roman"/>
        <charset val="134"/>
      </rPr>
      <t>,</t>
    </r>
    <r>
      <rPr>
        <sz val="16"/>
        <rFont val="宋体"/>
        <charset val="134"/>
      </rPr>
      <t>约</t>
    </r>
    <r>
      <rPr>
        <sz val="16"/>
        <rFont val="Times New Roman"/>
        <charset val="134"/>
      </rPr>
      <t>1150</t>
    </r>
    <r>
      <rPr>
        <sz val="16"/>
        <rFont val="宋体"/>
        <charset val="134"/>
      </rPr>
      <t>元</t>
    </r>
    <r>
      <rPr>
        <sz val="16"/>
        <rFont val="Times New Roman"/>
        <charset val="134"/>
      </rPr>
      <t>/</t>
    </r>
    <r>
      <rPr>
        <sz val="16"/>
        <rFont val="宋体"/>
        <charset val="134"/>
      </rPr>
      <t>亩，计</t>
    </r>
    <r>
      <rPr>
        <sz val="16"/>
        <rFont val="Times New Roman"/>
        <charset val="134"/>
      </rPr>
      <t>50</t>
    </r>
    <r>
      <rPr>
        <sz val="16"/>
        <rFont val="宋体"/>
        <charset val="134"/>
      </rPr>
      <t>万元；回填土</t>
    </r>
    <r>
      <rPr>
        <sz val="16"/>
        <rFont val="Times New Roman"/>
        <charset val="134"/>
      </rPr>
      <t>438</t>
    </r>
    <r>
      <rPr>
        <sz val="16"/>
        <rFont val="宋体"/>
        <charset val="134"/>
      </rPr>
      <t>亩，压实后土厚为</t>
    </r>
    <r>
      <rPr>
        <sz val="16"/>
        <rFont val="Times New Roman"/>
        <charset val="134"/>
      </rPr>
      <t>0.6m</t>
    </r>
    <r>
      <rPr>
        <sz val="16"/>
        <rFont val="宋体"/>
        <charset val="134"/>
      </rPr>
      <t>以上，则回填良土</t>
    </r>
    <r>
      <rPr>
        <sz val="16"/>
        <rFont val="Times New Roman"/>
        <charset val="134"/>
      </rPr>
      <t>175183m³</t>
    </r>
    <r>
      <rPr>
        <sz val="16"/>
        <rFont val="宋体"/>
        <charset val="134"/>
      </rPr>
      <t>；回填土运费（运输距离</t>
    </r>
    <r>
      <rPr>
        <sz val="16"/>
        <rFont val="Times New Roman"/>
        <charset val="134"/>
      </rPr>
      <t>8km</t>
    </r>
    <r>
      <rPr>
        <sz val="16"/>
        <rFont val="宋体"/>
        <charset val="134"/>
      </rPr>
      <t>）、机械费</t>
    </r>
    <r>
      <rPr>
        <sz val="16"/>
        <rFont val="Times New Roman"/>
        <charset val="134"/>
      </rPr>
      <t>12</t>
    </r>
    <r>
      <rPr>
        <sz val="16"/>
        <rFont val="宋体"/>
        <charset val="134"/>
      </rPr>
      <t>元</t>
    </r>
    <r>
      <rPr>
        <sz val="16"/>
        <rFont val="Times New Roman"/>
        <charset val="134"/>
      </rPr>
      <t>/m³</t>
    </r>
    <r>
      <rPr>
        <sz val="16"/>
        <rFont val="宋体"/>
        <charset val="134"/>
      </rPr>
      <t>（含装载费、运费、激光平整等），计</t>
    </r>
    <r>
      <rPr>
        <sz val="16"/>
        <rFont val="Times New Roman"/>
        <charset val="134"/>
      </rPr>
      <t>210</t>
    </r>
    <r>
      <rPr>
        <sz val="16"/>
        <rFont val="宋体"/>
        <charset val="134"/>
      </rPr>
      <t>万元；</t>
    </r>
    <r>
      <rPr>
        <sz val="16"/>
        <rFont val="Times New Roman"/>
        <charset val="134"/>
      </rPr>
      <t>2.</t>
    </r>
    <r>
      <rPr>
        <sz val="16"/>
        <rFont val="宋体"/>
        <charset val="134"/>
      </rPr>
      <t>：项目区新建引水斗渠</t>
    </r>
    <r>
      <rPr>
        <sz val="16"/>
        <rFont val="Times New Roman"/>
        <charset val="134"/>
      </rPr>
      <t>6</t>
    </r>
    <r>
      <rPr>
        <sz val="16"/>
        <rFont val="宋体"/>
        <charset val="134"/>
      </rPr>
      <t>条（均为土渠），长度</t>
    </r>
    <r>
      <rPr>
        <sz val="16"/>
        <rFont val="Times New Roman"/>
        <charset val="134"/>
      </rPr>
      <t>2700m,60</t>
    </r>
    <r>
      <rPr>
        <sz val="16"/>
        <rFont val="宋体"/>
        <charset val="134"/>
      </rPr>
      <t>元</t>
    </r>
    <r>
      <rPr>
        <sz val="16"/>
        <rFont val="Times New Roman"/>
        <charset val="134"/>
      </rPr>
      <t>/m</t>
    </r>
    <r>
      <rPr>
        <sz val="16"/>
        <rFont val="宋体"/>
        <charset val="134"/>
      </rPr>
      <t>，计</t>
    </r>
    <r>
      <rPr>
        <sz val="16"/>
        <rFont val="Times New Roman"/>
        <charset val="134"/>
      </rPr>
      <t>16</t>
    </r>
    <r>
      <rPr>
        <sz val="16"/>
        <rFont val="宋体"/>
        <charset val="134"/>
      </rPr>
      <t>万元。新建建筑物：管涵过水桥</t>
    </r>
    <r>
      <rPr>
        <sz val="16"/>
        <rFont val="Times New Roman"/>
        <charset val="134"/>
      </rPr>
      <t>14</t>
    </r>
    <r>
      <rPr>
        <sz val="16"/>
        <rFont val="宋体"/>
        <charset val="134"/>
      </rPr>
      <t>座（其中直径</t>
    </r>
    <r>
      <rPr>
        <sz val="16"/>
        <rFont val="Times New Roman"/>
        <charset val="134"/>
      </rPr>
      <t>1m</t>
    </r>
    <r>
      <rPr>
        <sz val="16"/>
        <rFont val="宋体"/>
        <charset val="134"/>
      </rPr>
      <t>、长</t>
    </r>
    <r>
      <rPr>
        <sz val="16"/>
        <rFont val="Times New Roman"/>
        <charset val="134"/>
      </rPr>
      <t>8m</t>
    </r>
    <r>
      <rPr>
        <sz val="16"/>
        <rFont val="宋体"/>
        <charset val="134"/>
      </rPr>
      <t>的涵管桥</t>
    </r>
    <r>
      <rPr>
        <sz val="16"/>
        <rFont val="Times New Roman"/>
        <charset val="134"/>
      </rPr>
      <t>4</t>
    </r>
    <r>
      <rPr>
        <sz val="16"/>
        <rFont val="宋体"/>
        <charset val="134"/>
      </rPr>
      <t>座、直径</t>
    </r>
    <r>
      <rPr>
        <sz val="16"/>
        <rFont val="Times New Roman"/>
        <charset val="134"/>
      </rPr>
      <t>1m</t>
    </r>
    <r>
      <rPr>
        <sz val="16"/>
        <rFont val="宋体"/>
        <charset val="134"/>
      </rPr>
      <t>、长</t>
    </r>
    <r>
      <rPr>
        <sz val="16"/>
        <rFont val="Times New Roman"/>
        <charset val="134"/>
      </rPr>
      <t>6m</t>
    </r>
    <r>
      <rPr>
        <sz val="16"/>
        <rFont val="宋体"/>
        <charset val="134"/>
      </rPr>
      <t>的涵管桥</t>
    </r>
    <r>
      <rPr>
        <sz val="16"/>
        <rFont val="Times New Roman"/>
        <charset val="134"/>
      </rPr>
      <t>5</t>
    </r>
    <r>
      <rPr>
        <sz val="16"/>
        <rFont val="宋体"/>
        <charset val="134"/>
      </rPr>
      <t>座、直径</t>
    </r>
    <r>
      <rPr>
        <sz val="16"/>
        <rFont val="Times New Roman"/>
        <charset val="134"/>
      </rPr>
      <t>1m</t>
    </r>
    <r>
      <rPr>
        <sz val="16"/>
        <rFont val="宋体"/>
        <charset val="134"/>
      </rPr>
      <t>、长</t>
    </r>
    <r>
      <rPr>
        <sz val="16"/>
        <rFont val="Times New Roman"/>
        <charset val="134"/>
      </rPr>
      <t>4m</t>
    </r>
    <r>
      <rPr>
        <sz val="16"/>
        <rFont val="宋体"/>
        <charset val="134"/>
      </rPr>
      <t>的涵管桥</t>
    </r>
    <r>
      <rPr>
        <sz val="16"/>
        <rFont val="Times New Roman"/>
        <charset val="134"/>
      </rPr>
      <t>2</t>
    </r>
    <r>
      <rPr>
        <sz val="16"/>
        <rFont val="宋体"/>
        <charset val="134"/>
      </rPr>
      <t>座、直径</t>
    </r>
    <r>
      <rPr>
        <sz val="16"/>
        <rFont val="Times New Roman"/>
        <charset val="134"/>
      </rPr>
      <t>0.8m</t>
    </r>
    <r>
      <rPr>
        <sz val="16"/>
        <rFont val="宋体"/>
        <charset val="134"/>
      </rPr>
      <t>、长</t>
    </r>
    <r>
      <rPr>
        <sz val="16"/>
        <rFont val="Times New Roman"/>
        <charset val="134"/>
      </rPr>
      <t>6m</t>
    </r>
    <r>
      <rPr>
        <sz val="16"/>
        <rFont val="宋体"/>
        <charset val="134"/>
      </rPr>
      <t>的涵管桥</t>
    </r>
    <r>
      <rPr>
        <sz val="16"/>
        <rFont val="Times New Roman"/>
        <charset val="134"/>
      </rPr>
      <t>3</t>
    </r>
    <r>
      <rPr>
        <sz val="16"/>
        <rFont val="宋体"/>
        <charset val="134"/>
      </rPr>
      <t>座），</t>
    </r>
    <r>
      <rPr>
        <sz val="16"/>
        <rFont val="Times New Roman"/>
        <charset val="134"/>
      </rPr>
      <t>12</t>
    </r>
    <r>
      <rPr>
        <sz val="16"/>
        <rFont val="宋体"/>
        <charset val="134"/>
      </rPr>
      <t>万元。</t>
    </r>
    <r>
      <rPr>
        <sz val="16"/>
        <rFont val="Times New Roman"/>
        <charset val="134"/>
      </rPr>
      <t>3.</t>
    </r>
    <r>
      <rPr>
        <sz val="16"/>
        <rFont val="宋体"/>
        <charset val="134"/>
      </rPr>
      <t>新建田间道</t>
    </r>
    <r>
      <rPr>
        <sz val="16"/>
        <rFont val="Times New Roman"/>
        <charset val="134"/>
      </rPr>
      <t>6</t>
    </r>
    <r>
      <rPr>
        <sz val="16"/>
        <rFont val="宋体"/>
        <charset val="134"/>
      </rPr>
      <t>条，长度</t>
    </r>
    <r>
      <rPr>
        <sz val="16"/>
        <rFont val="Times New Roman"/>
        <charset val="134"/>
      </rPr>
      <t>3800m</t>
    </r>
    <r>
      <rPr>
        <sz val="16"/>
        <rFont val="宋体"/>
        <charset val="134"/>
      </rPr>
      <t>（路面宽</t>
    </r>
    <r>
      <rPr>
        <sz val="16"/>
        <rFont val="Times New Roman"/>
        <charset val="134"/>
      </rPr>
      <t>4m</t>
    </r>
    <r>
      <rPr>
        <sz val="16"/>
        <rFont val="宋体"/>
        <charset val="134"/>
      </rPr>
      <t>）</t>
    </r>
    <r>
      <rPr>
        <sz val="16"/>
        <rFont val="Times New Roman"/>
        <charset val="134"/>
      </rPr>
      <t>,220</t>
    </r>
    <r>
      <rPr>
        <sz val="16"/>
        <rFont val="宋体"/>
        <charset val="134"/>
      </rPr>
      <t>元</t>
    </r>
    <r>
      <rPr>
        <sz val="16"/>
        <rFont val="Times New Roman"/>
        <charset val="134"/>
      </rPr>
      <t>/m</t>
    </r>
    <r>
      <rPr>
        <sz val="16"/>
        <rFont val="宋体"/>
        <charset val="134"/>
      </rPr>
      <t>（含戈壁料运费、平整、压实等），计</t>
    </r>
    <r>
      <rPr>
        <sz val="16"/>
        <rFont val="Times New Roman"/>
        <charset val="134"/>
      </rPr>
      <t>83</t>
    </r>
    <r>
      <rPr>
        <sz val="16"/>
        <rFont val="宋体"/>
        <charset val="134"/>
      </rPr>
      <t>万元。</t>
    </r>
  </si>
  <si>
    <r>
      <rPr>
        <sz val="16"/>
        <rFont val="宋体"/>
        <charset val="134"/>
      </rPr>
      <t>皮拉勒乡</t>
    </r>
  </si>
  <si>
    <r>
      <rPr>
        <sz val="16"/>
        <rFont val="宋体"/>
        <charset val="134"/>
      </rPr>
      <t>买买铁力</t>
    </r>
    <r>
      <rPr>
        <sz val="16"/>
        <rFont val="Times New Roman"/>
        <charset val="134"/>
      </rPr>
      <t>·</t>
    </r>
    <r>
      <rPr>
        <sz val="16"/>
        <rFont val="宋体"/>
        <charset val="134"/>
      </rPr>
      <t>艾则孜</t>
    </r>
  </si>
  <si>
    <r>
      <rPr>
        <sz val="16"/>
        <rFont val="宋体"/>
        <charset val="134"/>
      </rPr>
      <t>农业农村局</t>
    </r>
  </si>
  <si>
    <r>
      <rPr>
        <sz val="16"/>
        <rFont val="宋体"/>
        <charset val="134"/>
      </rPr>
      <t>纵瑞利</t>
    </r>
  </si>
  <si>
    <r>
      <rPr>
        <sz val="16"/>
        <rFont val="宋体"/>
        <charset val="134"/>
      </rPr>
      <t>王清勇</t>
    </r>
  </si>
  <si>
    <r>
      <rPr>
        <sz val="16"/>
        <rFont val="宋体"/>
        <charset val="134"/>
      </rPr>
      <t>通过戈壁滩换填土改良，扩增土地种植面积，提高生产效率，增加土地产出。</t>
    </r>
  </si>
  <si>
    <r>
      <rPr>
        <sz val="16"/>
        <rFont val="宋体"/>
        <charset val="134"/>
      </rPr>
      <t>经过土地改良完成后，提高种植存活率，加大产量，带动农户受益。</t>
    </r>
  </si>
  <si>
    <r>
      <rPr>
        <b/>
        <sz val="16"/>
        <rFont val="Times New Roman"/>
        <charset val="134"/>
      </rPr>
      <t>2023</t>
    </r>
    <r>
      <rPr>
        <b/>
        <sz val="16"/>
        <rFont val="宋体"/>
        <charset val="134"/>
      </rPr>
      <t>年</t>
    </r>
  </si>
  <si>
    <r>
      <rPr>
        <b/>
        <sz val="16"/>
        <rFont val="宋体"/>
        <charset val="134"/>
      </rPr>
      <t>陶党领办函〔</t>
    </r>
    <r>
      <rPr>
        <b/>
        <sz val="16"/>
        <rFont val="Times New Roman"/>
        <charset val="134"/>
      </rPr>
      <t>2023</t>
    </r>
    <r>
      <rPr>
        <b/>
        <sz val="16"/>
        <rFont val="宋体"/>
        <charset val="134"/>
      </rPr>
      <t>〕</t>
    </r>
    <r>
      <rPr>
        <b/>
        <sz val="16"/>
        <rFont val="Times New Roman"/>
        <charset val="134"/>
      </rPr>
      <t>28</t>
    </r>
    <r>
      <rPr>
        <b/>
        <sz val="16"/>
        <rFont val="宋体"/>
        <charset val="134"/>
      </rPr>
      <t>号</t>
    </r>
  </si>
  <si>
    <t>AKT24-001-008</t>
  </si>
  <si>
    <r>
      <rPr>
        <sz val="16"/>
        <rFont val="宋体"/>
        <charset val="134"/>
      </rPr>
      <t>阿克陶县皮拉勒乡食用菌采购项目</t>
    </r>
  </si>
  <si>
    <r>
      <rPr>
        <sz val="16"/>
        <rFont val="宋体"/>
        <charset val="134"/>
      </rPr>
      <t>皮拉勒乡阿克土村、阿克提其村、塔孜勒克村、恰尔巴克村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</si>
  <si>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</si>
  <si>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为进一步提升阿克陶县食用菌产业生产水平和生产能力，持续推进食用菌产业持续、健康、稳定发展，计划采购食用菌</t>
    </r>
    <r>
      <rPr>
        <sz val="16"/>
        <rFont val="Times New Roman"/>
        <charset val="134"/>
      </rPr>
      <t>36</t>
    </r>
    <r>
      <rPr>
        <sz val="16"/>
        <rFont val="宋体"/>
        <charset val="134"/>
      </rPr>
      <t>万棒，每棒</t>
    </r>
    <r>
      <rPr>
        <sz val="16"/>
        <rFont val="Times New Roman"/>
        <charset val="134"/>
      </rPr>
      <t>4</t>
    </r>
    <r>
      <rPr>
        <sz val="16"/>
        <rFont val="宋体"/>
        <charset val="134"/>
      </rPr>
      <t>元，申请资金</t>
    </r>
    <r>
      <rPr>
        <sz val="16"/>
        <rFont val="Times New Roman"/>
        <charset val="134"/>
      </rPr>
      <t>144</t>
    </r>
    <r>
      <rPr>
        <sz val="16"/>
        <rFont val="宋体"/>
        <charset val="134"/>
      </rPr>
      <t>万元。</t>
    </r>
  </si>
  <si>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</si>
  <si>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r>
      <rPr>
        <sz val="16"/>
        <rFont val="宋体"/>
        <charset val="134"/>
      </rPr>
      <t>通过村委会带动农民共同种植，四个村可以带动就业</t>
    </r>
    <r>
      <rPr>
        <sz val="16"/>
        <rFont val="Times New Roman"/>
        <charset val="134"/>
      </rPr>
      <t>30</t>
    </r>
    <r>
      <rPr>
        <sz val="16"/>
        <rFont val="宋体"/>
        <charset val="134"/>
      </rPr>
      <t>人。香菇出售后，由村委会与农民共同收益，即壮大了村集体经济同时带动农民增收致富。</t>
    </r>
  </si>
  <si>
    <t>AKT24-001-009</t>
  </si>
  <si>
    <r>
      <rPr>
        <sz val="16"/>
        <rFont val="宋体"/>
        <charset val="134"/>
      </rPr>
      <t>阿克陶县巴仁乡食用菌采购项目</t>
    </r>
  </si>
  <si>
    <r>
      <rPr>
        <sz val="16"/>
        <rFont val="宋体"/>
        <charset val="134"/>
      </rPr>
      <t>巴仁乡也勒干村、巴仁村、库木村、库尔干村、墩巴格村</t>
    </r>
  </si>
  <si>
    <r>
      <rPr>
        <sz val="16"/>
        <rFont val="宋体"/>
        <charset val="134"/>
      </rPr>
      <t>为进一步提升阿克陶县食用菌产业生产水平和生产能力，持续推进食用菌产业持续、健康、稳定发展，计划采购食用菌</t>
    </r>
    <r>
      <rPr>
        <sz val="16"/>
        <rFont val="Times New Roman"/>
        <charset val="134"/>
      </rPr>
      <t>70</t>
    </r>
    <r>
      <rPr>
        <sz val="16"/>
        <rFont val="宋体"/>
        <charset val="134"/>
      </rPr>
      <t>万棒，每棒</t>
    </r>
    <r>
      <rPr>
        <sz val="16"/>
        <rFont val="Times New Roman"/>
        <charset val="134"/>
      </rPr>
      <t>4</t>
    </r>
    <r>
      <rPr>
        <sz val="16"/>
        <rFont val="宋体"/>
        <charset val="134"/>
      </rPr>
      <t>元，申请资金</t>
    </r>
    <r>
      <rPr>
        <sz val="16"/>
        <rFont val="Times New Roman"/>
        <charset val="134"/>
      </rPr>
      <t>280</t>
    </r>
    <r>
      <rPr>
        <sz val="16"/>
        <rFont val="宋体"/>
        <charset val="134"/>
      </rPr>
      <t>万元。</t>
    </r>
  </si>
  <si>
    <r>
      <rPr>
        <sz val="16"/>
        <rFont val="宋体"/>
        <charset val="134"/>
      </rPr>
      <t>巴仁乡</t>
    </r>
  </si>
  <si>
    <r>
      <rPr>
        <sz val="16"/>
        <rFont val="宋体"/>
        <charset val="134"/>
      </rPr>
      <t>买买提江</t>
    </r>
    <r>
      <rPr>
        <sz val="16"/>
        <rFont val="Times New Roman"/>
        <charset val="134"/>
      </rPr>
      <t>·</t>
    </r>
    <r>
      <rPr>
        <sz val="16"/>
        <rFont val="宋体"/>
        <charset val="134"/>
      </rPr>
      <t>吐拉甫</t>
    </r>
  </si>
  <si>
    <r>
      <rPr>
        <sz val="16"/>
        <rFont val="宋体"/>
        <charset val="134"/>
      </rPr>
      <t>通过村党支部（村委会）</t>
    </r>
    <r>
      <rPr>
        <sz val="16"/>
        <rFont val="Times New Roman"/>
        <charset val="134"/>
      </rPr>
      <t>+</t>
    </r>
    <r>
      <rPr>
        <sz val="16"/>
        <rFont val="宋体"/>
        <charset val="134"/>
      </rPr>
      <t>股份合作社的模式，香菇生产收益用于壮大村集体经济，并通过二次分配帮扶建档立卡对象；同时在香菇生产和采摘环节可带动群众就业，促进增收</t>
    </r>
  </si>
  <si>
    <t>AKT24-001-010</t>
  </si>
  <si>
    <r>
      <rPr>
        <sz val="16"/>
        <rFont val="宋体"/>
        <charset val="134"/>
      </rPr>
      <t>阿克陶县玉麦镇食用菌采购项目</t>
    </r>
  </si>
  <si>
    <r>
      <rPr>
        <sz val="16"/>
        <rFont val="宋体"/>
        <charset val="134"/>
      </rPr>
      <t>玉麦镇库尼萨克村、阿勒吞其村</t>
    </r>
  </si>
  <si>
    <r>
      <rPr>
        <sz val="16"/>
        <rFont val="宋体"/>
        <charset val="134"/>
      </rPr>
      <t>为进一步提升阿克陶县食用菌产业生产水平和生产能力，持续推进食用菌产业持续、健康、稳定发展，计划采购食用菌</t>
    </r>
    <r>
      <rPr>
        <sz val="16"/>
        <rFont val="Times New Roman"/>
        <charset val="134"/>
      </rPr>
      <t>14</t>
    </r>
    <r>
      <rPr>
        <sz val="16"/>
        <rFont val="宋体"/>
        <charset val="134"/>
      </rPr>
      <t>万棒，每棒</t>
    </r>
    <r>
      <rPr>
        <sz val="16"/>
        <rFont val="Times New Roman"/>
        <charset val="134"/>
      </rPr>
      <t>4</t>
    </r>
    <r>
      <rPr>
        <sz val="16"/>
        <rFont val="宋体"/>
        <charset val="134"/>
      </rPr>
      <t>元，申请资金</t>
    </r>
    <r>
      <rPr>
        <sz val="16"/>
        <rFont val="Times New Roman"/>
        <charset val="134"/>
      </rPr>
      <t>56</t>
    </r>
    <r>
      <rPr>
        <sz val="16"/>
        <rFont val="宋体"/>
        <charset val="134"/>
      </rPr>
      <t>万元。</t>
    </r>
  </si>
  <si>
    <r>
      <rPr>
        <sz val="16"/>
        <rFont val="宋体"/>
        <charset val="134"/>
      </rPr>
      <t>玉麦镇</t>
    </r>
  </si>
  <si>
    <r>
      <rPr>
        <sz val="16"/>
        <rFont val="宋体"/>
        <charset val="134"/>
      </rPr>
      <t>阿不力克木</t>
    </r>
    <r>
      <rPr>
        <sz val="16"/>
        <rFont val="Times New Roman"/>
        <charset val="134"/>
      </rPr>
      <t>·</t>
    </r>
    <r>
      <rPr>
        <sz val="16"/>
        <rFont val="宋体"/>
        <charset val="134"/>
      </rPr>
      <t>铁米尔</t>
    </r>
  </si>
  <si>
    <r>
      <rPr>
        <sz val="16"/>
        <rFont val="宋体"/>
        <charset val="134"/>
      </rPr>
      <t>村委会负责香菇种植的日常运营和管理。为村民提供了就业机会，带动周边农户参与香菇生产（包括种植、采摘等环节），增加村民的收入来源。</t>
    </r>
  </si>
  <si>
    <t>AKT24-001-011</t>
  </si>
  <si>
    <r>
      <rPr>
        <sz val="16"/>
        <rFont val="宋体"/>
        <charset val="134"/>
      </rPr>
      <t>阿克陶县克孜勒陶镇食用菌采购项目</t>
    </r>
  </si>
  <si>
    <r>
      <rPr>
        <sz val="16"/>
        <rFont val="宋体"/>
        <charset val="134"/>
      </rPr>
      <t>克孜勒陶镇汗铁热克村</t>
    </r>
  </si>
  <si>
    <r>
      <rPr>
        <sz val="16"/>
        <rFont val="宋体"/>
        <charset val="134"/>
      </rPr>
      <t>为进一步提升阿克陶县食用菌产业生产水平和生产能力，持续推进食用菌产业持续、健康、稳定发展，计划采购食用菌</t>
    </r>
    <r>
      <rPr>
        <sz val="16"/>
        <rFont val="Times New Roman"/>
        <charset val="134"/>
      </rPr>
      <t>10</t>
    </r>
    <r>
      <rPr>
        <sz val="16"/>
        <rFont val="宋体"/>
        <charset val="134"/>
      </rPr>
      <t>万棒，每棒</t>
    </r>
    <r>
      <rPr>
        <sz val="16"/>
        <rFont val="Times New Roman"/>
        <charset val="134"/>
      </rPr>
      <t>4</t>
    </r>
    <r>
      <rPr>
        <sz val="16"/>
        <rFont val="宋体"/>
        <charset val="134"/>
      </rPr>
      <t>元，申请资金</t>
    </r>
    <r>
      <rPr>
        <sz val="16"/>
        <rFont val="Times New Roman"/>
        <charset val="134"/>
      </rPr>
      <t>40</t>
    </r>
    <r>
      <rPr>
        <sz val="16"/>
        <rFont val="宋体"/>
        <charset val="134"/>
      </rPr>
      <t>万元。</t>
    </r>
  </si>
  <si>
    <r>
      <rPr>
        <sz val="16"/>
        <rFont val="宋体"/>
        <charset val="134"/>
      </rPr>
      <t>克孜勒陶镇</t>
    </r>
  </si>
  <si>
    <r>
      <rPr>
        <sz val="16"/>
        <rFont val="宋体"/>
        <charset val="134"/>
      </rPr>
      <t>阿不来提</t>
    </r>
    <r>
      <rPr>
        <sz val="16"/>
        <rFont val="Times New Roman"/>
        <charset val="134"/>
      </rPr>
      <t>·</t>
    </r>
    <r>
      <rPr>
        <sz val="16"/>
        <rFont val="宋体"/>
        <charset val="134"/>
      </rPr>
      <t>塞买尔</t>
    </r>
  </si>
  <si>
    <r>
      <rPr>
        <sz val="16"/>
        <rFont val="宋体"/>
        <charset val="134"/>
      </rPr>
      <t>村委会负责香菇种植的日常运营和管理。为村民提供了就业机会，带动周边农户参与香菇生产</t>
    </r>
    <r>
      <rPr>
        <sz val="16"/>
        <rFont val="Times New Roman"/>
        <charset val="134"/>
      </rPr>
      <t>(</t>
    </r>
    <r>
      <rPr>
        <sz val="16"/>
        <rFont val="宋体"/>
        <charset val="134"/>
      </rPr>
      <t>包括种植、采摘等环节</t>
    </r>
    <r>
      <rPr>
        <sz val="16"/>
        <rFont val="Times New Roman"/>
        <charset val="134"/>
      </rPr>
      <t>)</t>
    </r>
    <r>
      <rPr>
        <sz val="16"/>
        <rFont val="宋体"/>
        <charset val="134"/>
      </rPr>
      <t>，增加村民的收入来源。</t>
    </r>
  </si>
  <si>
    <t>AKT24-001-012</t>
  </si>
  <si>
    <r>
      <rPr>
        <sz val="16"/>
        <rFont val="宋体"/>
        <charset val="134"/>
      </rPr>
      <t>阿克陶镇</t>
    </r>
    <r>
      <rPr>
        <sz val="16"/>
        <rFont val="Times New Roman"/>
        <charset val="134"/>
      </rPr>
      <t>2024</t>
    </r>
    <r>
      <rPr>
        <sz val="16"/>
        <rFont val="宋体"/>
        <charset val="134"/>
      </rPr>
      <t>年菌棒采购项目</t>
    </r>
  </si>
  <si>
    <r>
      <rPr>
        <sz val="16"/>
        <rFont val="宋体"/>
        <charset val="134"/>
      </rPr>
      <t>阿克陶镇诺库其艾日克村，拱拜提艾日克村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</si>
  <si>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</si>
  <si>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集中采购</t>
    </r>
    <r>
      <rPr>
        <sz val="16"/>
        <rFont val="Times New Roman"/>
        <charset val="134"/>
      </rPr>
      <t>8</t>
    </r>
    <r>
      <rPr>
        <sz val="16"/>
        <rFont val="宋体"/>
        <charset val="134"/>
      </rPr>
      <t>万棒菌棒进行种植，计</t>
    </r>
    <r>
      <rPr>
        <sz val="16"/>
        <rFont val="Times New Roman"/>
        <charset val="134"/>
      </rPr>
      <t>8</t>
    </r>
    <r>
      <rPr>
        <sz val="16"/>
        <rFont val="宋体"/>
        <charset val="134"/>
      </rPr>
      <t>万棒</t>
    </r>
    <r>
      <rPr>
        <sz val="16"/>
        <rFont val="Times New Roman"/>
        <charset val="134"/>
      </rPr>
      <t>*4</t>
    </r>
    <r>
      <rPr>
        <sz val="16"/>
        <rFont val="宋体"/>
        <charset val="134"/>
      </rPr>
      <t>元</t>
    </r>
    <r>
      <rPr>
        <sz val="16"/>
        <rFont val="Times New Roman"/>
        <charset val="134"/>
      </rPr>
      <t>/</t>
    </r>
    <r>
      <rPr>
        <sz val="16"/>
        <rFont val="宋体"/>
        <charset val="134"/>
      </rPr>
      <t>棒</t>
    </r>
    <r>
      <rPr>
        <sz val="16"/>
        <rFont val="Times New Roman"/>
        <charset val="134"/>
      </rPr>
      <t>=32</t>
    </r>
    <r>
      <rPr>
        <sz val="16"/>
        <rFont val="宋体"/>
        <charset val="134"/>
      </rPr>
      <t>万元，合计总投资</t>
    </r>
    <r>
      <rPr>
        <sz val="16"/>
        <rFont val="Times New Roman"/>
        <charset val="134"/>
      </rPr>
      <t>32</t>
    </r>
    <r>
      <rPr>
        <sz val="16"/>
        <rFont val="宋体"/>
        <charset val="134"/>
      </rPr>
      <t>万元。</t>
    </r>
  </si>
  <si>
    <r>
      <rPr>
        <sz val="16"/>
        <rFont val="宋体"/>
        <charset val="134"/>
      </rPr>
      <t>阿克陶镇</t>
    </r>
  </si>
  <si>
    <r>
      <rPr>
        <sz val="16"/>
        <rFont val="宋体"/>
        <charset val="134"/>
      </rPr>
      <t>艾力亚尔江</t>
    </r>
    <r>
      <rPr>
        <sz val="16"/>
        <rFont val="Times New Roman"/>
        <charset val="134"/>
      </rPr>
      <t>·</t>
    </r>
    <r>
      <rPr>
        <sz val="16"/>
        <rFont val="宋体"/>
        <charset val="134"/>
      </rPr>
      <t>艾克白尔</t>
    </r>
  </si>
  <si>
    <r>
      <rPr>
        <sz val="16"/>
        <rFont val="宋体"/>
        <charset val="134"/>
      </rPr>
      <t>以平均每年每棒可产鲜菇</t>
    </r>
    <r>
      <rPr>
        <sz val="16"/>
        <rFont val="Times New Roman"/>
        <charset val="134"/>
      </rPr>
      <t>1kg</t>
    </r>
    <r>
      <rPr>
        <sz val="16"/>
        <rFont val="宋体"/>
        <charset val="134"/>
      </rPr>
      <t>、蘑菇销售价格</t>
    </r>
    <r>
      <rPr>
        <sz val="16"/>
        <rFont val="Times New Roman"/>
        <charset val="134"/>
      </rPr>
      <t>5</t>
    </r>
    <r>
      <rPr>
        <sz val="16"/>
        <rFont val="宋体"/>
        <charset val="134"/>
      </rPr>
      <t>元</t>
    </r>
    <r>
      <rPr>
        <sz val="16"/>
        <rFont val="Times New Roman"/>
        <charset val="134"/>
      </rPr>
      <t>/kg</t>
    </r>
    <r>
      <rPr>
        <sz val="16"/>
        <rFont val="宋体"/>
        <charset val="134"/>
      </rPr>
      <t>计算，可实现年销售收入</t>
    </r>
    <r>
      <rPr>
        <sz val="16"/>
        <rFont val="Times New Roman"/>
        <charset val="134"/>
      </rPr>
      <t>40</t>
    </r>
    <r>
      <rPr>
        <sz val="16"/>
        <rFont val="宋体"/>
        <charset val="134"/>
      </rPr>
      <t>万元。</t>
    </r>
  </si>
  <si>
    <r>
      <rPr>
        <sz val="16"/>
        <rFont val="宋体"/>
        <charset val="134"/>
      </rPr>
      <t>可带动食用菌特色优势产业发展，促进阿克陶镇传统农业产业升级，切实提高群众通过产业发展增收致富的积极性。</t>
    </r>
  </si>
  <si>
    <t>AKT-DHJB-001-1</t>
  </si>
  <si>
    <t>2024年</t>
  </si>
  <si>
    <t>阿克陶县种植业补助项目</t>
  </si>
  <si>
    <t>种植业</t>
  </si>
  <si>
    <t>新建</t>
  </si>
  <si>
    <t>阿克陶镇、玉麦镇、塔尔乡、皮拉勒乡、加马铁热克乡、喀热开其克乡、巴仁乡、恰尔隆镇、克孜勒陶镇</t>
  </si>
  <si>
    <t>2024年1月-2024年12月</t>
  </si>
  <si>
    <t>阿克陶县种植业补助项目共补助类型33项，计划投资1080.427935万元；其中：1.阿克陶镇主要粮食作物单产提升11846.1亩，涉及农户1559户,计划投资177.6915万元；2.玉麦镇主要粮食作物单产提升546.8亩，涉及农户29户,计划投资8.202万元；3.塔尔乡主要粮食作物单产提升64.2亩，涉及农户16户,计划投资0.963万元；4.皮拉勒乡主要粮食作物单产提升14125.36亩，涉及农户1685户,计划投资211.8804万元；5.加马铁热克乡主要粮食作物单产提升5332.72亩，涉及农户667户,计划投资79.9908万元；6.喀热开其克乡主要粮食作物单产提升5862.89亩，涉及农户575户,计划投资87.94335万元；7.巴仁乡主要粮食作物单产提升19200亩，涉及农户2584户,计划投资288万元；8.皮拉勒乡深松整地1006.27亩，涉及农户25户,计划投资1.509405万元；9.玉麦镇深松整地400亩，涉及农户1户,计划投资0.6万元；10.皮拉勒乡种植绿肥736.17亩，涉及农户14户,计划投资1.47234万元；11.玉麦镇积造有机肥5000立方，涉及农户1户,计划投资15万元；12.喀热开其克乡滴管灌溉169.22亩，涉及农户36户,计划投资0.50766万元；13.巴仁乡滴管灌溉115.5亩，涉及农户24户,计划投资0.3465万元；14.加马铁热克乡滴管灌溉3584.29亩，涉及农户649户,计划投资10.75287万元；15.玉麦镇滴管灌溉383.5亩，涉及农户6户,计划投资1.1505万元；16.皮拉勒乡滴管灌溉1332.77亩，涉及农户32户,计划投资3.99831万元；17.阿克陶镇托管服务70.8亩，涉及农户16户,计划投资0.708万元；18.加马铁热克乡托管服务1801.81亩，涉及农户298户,计划投资18.0881万元；19.皮拉勒乡托管服务859.17亩，涉及农户18户,计划投资8.5917万元；20.阿克陶镇菜苗4亩，涉及农户2户,计划投资0.18万元；21.恰尔隆镇补助菜苗1805座，涉及农户826户,计划投资81.225万元；22.玉麦镇菜苗2.3亩，涉及农户2户,计划投资0.1035万元；23.巴仁乡菜苗41亩，涉及农户17户,计划投资1.845万元；24.恰尔隆镇食用菌1座，涉及农户1户,计划投资0.6万元；25.阿克陶镇大棚6座，涉及农户6户,计划投资0.36万元；26.克孜勒陶镇大棚43座，涉及农户10户,计划投资3.235万元；27.恰尔隆镇大棚改造612座，涉及农户524户,计划投资30.6万元；28.玉麦镇拱棚（菜苗）18座，涉及农户5户,计划投资0.81万元；29.玉麦镇拱棚91座，涉及农户17户,计划投资2.73万元；30.阿克陶镇庭院特色种植补助15.7亩，涉及农户25户，计划投资1.57万元；31.皮拉勒乡庭院特色种植补助311.83亩，涉及农户843户，计划投资31.183万元；32.塔尔乡庭院特色种植补助45.8亩，涉及农户95户，计划投资4.58万元；33.巴仁乡庭院特色种植补助40.1亩，涉及农户96户，计划投资4.01万元。</t>
  </si>
  <si>
    <t>农业农村局</t>
  </si>
  <si>
    <t>纵瑞利</t>
  </si>
  <si>
    <r>
      <rPr>
        <sz val="16"/>
        <rFont val="宋体"/>
        <charset val="134"/>
      </rPr>
      <t>通过项目实施，扶持本村农户继续扩大生产规模，提升农户积极性；激发群众创业就业热情，拓宽群众就业增收渠道，促进农户不断增收创收，进一步提高群众的经济收入，加强群众的幸福感与获得感。</t>
    </r>
  </si>
  <si>
    <t>壮大发展入户项目，可巩固拓展已脱贫户（含监测帮扶家庭）产业发展，进一步带动自身经济增长；确保已脱贫户（含监测帮扶家庭）脱贫后稳得住，有产业，能发展；激发内生动力，确保脱贫后能发展</t>
  </si>
  <si>
    <t>养殖业基地</t>
  </si>
  <si>
    <t>AKT24-SFC001-2</t>
  </si>
  <si>
    <r>
      <rPr>
        <sz val="16"/>
        <rFont val="宋体"/>
        <charset val="134"/>
      </rPr>
      <t>塔尔乡阿克库木村棚圈建设项目</t>
    </r>
  </si>
  <si>
    <r>
      <rPr>
        <sz val="16"/>
        <rFont val="宋体"/>
        <charset val="134"/>
      </rPr>
      <t>养殖业基地</t>
    </r>
  </si>
  <si>
    <r>
      <rPr>
        <sz val="16"/>
        <rFont val="宋体"/>
        <charset val="134"/>
      </rPr>
      <t>塔尔乡阿克库木村</t>
    </r>
  </si>
  <si>
    <r>
      <rPr>
        <sz val="16"/>
        <rFont val="宋体"/>
        <charset val="134"/>
      </rPr>
      <t>新建消防水池</t>
    </r>
    <r>
      <rPr>
        <sz val="16"/>
        <rFont val="Times New Roman"/>
        <charset val="134"/>
      </rPr>
      <t>1</t>
    </r>
    <r>
      <rPr>
        <sz val="16"/>
        <rFont val="宋体"/>
        <charset val="134"/>
      </rPr>
      <t>座（</t>
    </r>
    <r>
      <rPr>
        <sz val="16"/>
        <rFont val="Times New Roman"/>
        <charset val="134"/>
      </rPr>
      <t>130</t>
    </r>
    <r>
      <rPr>
        <sz val="16"/>
        <rFont val="宋体"/>
        <charset val="134"/>
      </rPr>
      <t>立方米）；投资</t>
    </r>
    <r>
      <rPr>
        <sz val="16"/>
        <rFont val="Times New Roman"/>
        <charset val="134"/>
      </rPr>
      <t>25</t>
    </r>
    <r>
      <rPr>
        <sz val="16"/>
        <rFont val="宋体"/>
        <charset val="134"/>
      </rPr>
      <t>万元。建设堆粪场一座，投资</t>
    </r>
    <r>
      <rPr>
        <sz val="16"/>
        <rFont val="Times New Roman"/>
        <charset val="134"/>
      </rPr>
      <t>25</t>
    </r>
    <r>
      <rPr>
        <sz val="16"/>
        <rFont val="宋体"/>
        <charset val="134"/>
      </rPr>
      <t>万元。明确资产归属为村集体资产，出租承包商，由承包商统一经营。</t>
    </r>
  </si>
  <si>
    <r>
      <rPr>
        <sz val="16"/>
        <rFont val="宋体"/>
        <charset val="134"/>
      </rPr>
      <t>塔尔乡</t>
    </r>
  </si>
  <si>
    <r>
      <rPr>
        <sz val="16"/>
        <rFont val="宋体"/>
        <charset val="134"/>
      </rPr>
      <t>买吾甫沙</t>
    </r>
    <r>
      <rPr>
        <sz val="16"/>
        <rFont val="Times New Roman"/>
        <charset val="134"/>
      </rPr>
      <t>•</t>
    </r>
    <r>
      <rPr>
        <sz val="16"/>
        <rFont val="宋体"/>
        <charset val="134"/>
      </rPr>
      <t>买尔旦沙</t>
    </r>
  </si>
  <si>
    <r>
      <rPr>
        <sz val="16"/>
        <rFont val="宋体"/>
        <charset val="134"/>
      </rPr>
      <t>畜牧兽医局</t>
    </r>
  </si>
  <si>
    <r>
      <rPr>
        <sz val="16"/>
        <rFont val="宋体"/>
        <charset val="134"/>
      </rPr>
      <t>淳福</t>
    </r>
  </si>
  <si>
    <r>
      <rPr>
        <sz val="16"/>
        <rFont val="宋体"/>
        <charset val="134"/>
      </rPr>
      <t>夏尔西白克</t>
    </r>
    <r>
      <rPr>
        <sz val="16"/>
        <rFont val="Times New Roman"/>
        <charset val="134"/>
      </rPr>
      <t>·</t>
    </r>
    <r>
      <rPr>
        <sz val="16"/>
        <rFont val="宋体"/>
        <charset val="134"/>
      </rPr>
      <t>阿克木</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</si>
  <si>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，生产能力大大提高，有效解放农户生产力。资产归集体所有，牲畜养殖棚圈租赁给企业、合作社或养殖大户运行，租金纳入集体经济收益再分配。</t>
    </r>
  </si>
  <si>
    <r>
      <rPr>
        <sz val="16"/>
        <rFont val="宋体"/>
        <charset val="134"/>
      </rPr>
      <t>壮大发展畜牧产业，进一步带动区域整体经济增长；辐射带动群众参与，激发内生动力，增加致富门路。</t>
    </r>
  </si>
  <si>
    <r>
      <rPr>
        <sz val="16"/>
        <rFont val="Times New Roman"/>
        <charset val="134"/>
      </rPr>
      <t>2023</t>
    </r>
    <r>
      <rPr>
        <sz val="16"/>
        <rFont val="宋体"/>
        <charset val="134"/>
      </rPr>
      <t>年</t>
    </r>
  </si>
  <si>
    <r>
      <rPr>
        <sz val="16"/>
        <rFont val="宋体"/>
        <charset val="134"/>
      </rPr>
      <t>陶党领办函〔</t>
    </r>
    <r>
      <rPr>
        <sz val="16"/>
        <rFont val="Times New Roman"/>
        <charset val="134"/>
      </rPr>
      <t>2023</t>
    </r>
    <r>
      <rPr>
        <sz val="16"/>
        <rFont val="宋体"/>
        <charset val="134"/>
      </rPr>
      <t>〕</t>
    </r>
    <r>
      <rPr>
        <sz val="16"/>
        <rFont val="Times New Roman"/>
        <charset val="134"/>
      </rPr>
      <t>28</t>
    </r>
    <r>
      <rPr>
        <sz val="16"/>
        <rFont val="宋体"/>
        <charset val="134"/>
      </rPr>
      <t>号</t>
    </r>
  </si>
  <si>
    <t>AKT24-025-5</t>
  </si>
  <si>
    <r>
      <rPr>
        <sz val="16"/>
        <rFont val="宋体"/>
        <charset val="134"/>
      </rPr>
      <t>阿克陶县奶业基地</t>
    </r>
  </si>
  <si>
    <r>
      <rPr>
        <sz val="16"/>
        <rFont val="宋体"/>
        <charset val="134"/>
      </rPr>
      <t>续建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</si>
  <si>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</si>
  <si>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养牛生产区建筑面积</t>
    </r>
    <r>
      <rPr>
        <sz val="16"/>
        <rFont val="Times New Roman"/>
        <charset val="134"/>
      </rPr>
      <t>55140.08</t>
    </r>
    <r>
      <rPr>
        <sz val="16"/>
        <rFont val="宋体"/>
        <charset val="134"/>
      </rPr>
      <t>平方米，以及配套附属设施（包括粪便处理、供水、排水、供电、水井、道路、地泵房、围墙、厂区配套地面硬化、</t>
    </r>
    <r>
      <rPr>
        <sz val="16"/>
        <rFont val="Times New Roman"/>
        <charset val="134"/>
      </rPr>
      <t>“</t>
    </r>
    <r>
      <rPr>
        <sz val="16"/>
        <rFont val="宋体"/>
        <charset val="134"/>
      </rPr>
      <t>三通一平</t>
    </r>
    <r>
      <rPr>
        <sz val="16"/>
        <rFont val="Times New Roman"/>
        <charset val="134"/>
      </rPr>
      <t>”</t>
    </r>
    <r>
      <rPr>
        <sz val="16"/>
        <rFont val="宋体"/>
        <charset val="134"/>
      </rPr>
      <t>工程等；设备采购喂养设备、原奶生产与运输设备、牛群是生产管理类设备、牛舍内主要养殖设备、能源动力设备、粪污处理设备等），政府投资</t>
    </r>
    <r>
      <rPr>
        <sz val="16"/>
        <rFont val="Times New Roman"/>
        <charset val="134"/>
      </rPr>
      <t>11200</t>
    </r>
    <r>
      <rPr>
        <sz val="16"/>
        <rFont val="宋体"/>
        <charset val="134"/>
      </rPr>
      <t>万元</t>
    </r>
    <r>
      <rPr>
        <sz val="16"/>
        <rFont val="Times New Roman"/>
        <charset val="134"/>
      </rPr>
      <t>,</t>
    </r>
    <r>
      <rPr>
        <sz val="16"/>
        <rFont val="宋体"/>
        <charset val="134"/>
      </rPr>
      <t>企业投资</t>
    </r>
    <r>
      <rPr>
        <sz val="16"/>
        <rFont val="Times New Roman"/>
        <charset val="134"/>
      </rPr>
      <t>7800</t>
    </r>
    <r>
      <rPr>
        <sz val="16"/>
        <rFont val="宋体"/>
        <charset val="134"/>
      </rPr>
      <t>万元，购买优质高产奶牛</t>
    </r>
    <r>
      <rPr>
        <sz val="16"/>
        <rFont val="Times New Roman"/>
        <charset val="134"/>
      </rPr>
      <t>3000</t>
    </r>
    <r>
      <rPr>
        <sz val="16"/>
        <rFont val="宋体"/>
        <charset val="134"/>
      </rPr>
      <t>头。</t>
    </r>
    <r>
      <rPr>
        <sz val="16"/>
        <rFont val="Times New Roman"/>
        <charset val="134"/>
      </rPr>
      <t>2024</t>
    </r>
    <r>
      <rPr>
        <sz val="16"/>
        <rFont val="宋体"/>
        <charset val="134"/>
      </rPr>
      <t>年计划投资</t>
    </r>
    <r>
      <rPr>
        <sz val="16"/>
        <rFont val="Times New Roman"/>
        <charset val="134"/>
      </rPr>
      <t>1867.2809</t>
    </r>
    <r>
      <rPr>
        <sz val="16"/>
        <rFont val="宋体"/>
        <charset val="134"/>
      </rPr>
      <t>万元，主要建设内容为：挤奶厅地面处理</t>
    </r>
    <r>
      <rPr>
        <sz val="16"/>
        <rFont val="Times New Roman"/>
        <charset val="134"/>
      </rPr>
      <t xml:space="preserve"> 2529.12 </t>
    </r>
    <r>
      <rPr>
        <sz val="16"/>
        <rFont val="宋体"/>
        <charset val="134"/>
      </rPr>
      <t>㎡；采购设备：包括购置</t>
    </r>
    <r>
      <rPr>
        <sz val="16"/>
        <rFont val="Times New Roman"/>
        <charset val="134"/>
      </rPr>
      <t>TMR</t>
    </r>
    <r>
      <rPr>
        <sz val="16"/>
        <rFont val="宋体"/>
        <charset val="134"/>
      </rPr>
      <t>饲料搅拌车、拖拉机牵引车、饲料装载机、夹包机、电动推料车、电子地磅、小四轮拖拉机</t>
    </r>
    <r>
      <rPr>
        <sz val="16"/>
        <rFont val="Times New Roman"/>
        <charset val="134"/>
      </rPr>
      <t>(</t>
    </r>
    <r>
      <rPr>
        <sz val="16"/>
        <rFont val="宋体"/>
        <charset val="134"/>
      </rPr>
      <t>推料等</t>
    </r>
    <r>
      <rPr>
        <sz val="16"/>
        <rFont val="Times New Roman"/>
        <charset val="134"/>
      </rPr>
      <t>)</t>
    </r>
    <r>
      <rPr>
        <sz val="16"/>
        <rFont val="宋体"/>
        <charset val="134"/>
      </rPr>
      <t>等</t>
    </r>
    <r>
      <rPr>
        <sz val="16"/>
        <rFont val="Times New Roman"/>
        <charset val="134"/>
      </rPr>
      <t>12</t>
    </r>
    <r>
      <rPr>
        <sz val="16"/>
        <rFont val="宋体"/>
        <charset val="134"/>
      </rPr>
      <t>台辆；购置犊牛自动消毒、运输、饲喂设备等饲喂设备</t>
    </r>
    <r>
      <rPr>
        <sz val="16"/>
        <rFont val="Times New Roman"/>
        <charset val="134"/>
      </rPr>
      <t xml:space="preserve">15 </t>
    </r>
    <r>
      <rPr>
        <sz val="16"/>
        <rFont val="宋体"/>
        <charset val="134"/>
      </rPr>
      <t>台套；糖蜜添加系统</t>
    </r>
    <r>
      <rPr>
        <sz val="16"/>
        <rFont val="Times New Roman"/>
        <charset val="134"/>
      </rPr>
      <t xml:space="preserve">6 </t>
    </r>
    <r>
      <rPr>
        <sz val="16"/>
        <rFont val="宋体"/>
        <charset val="134"/>
      </rPr>
      <t>台套。原奶生产与运输设备：包括，</t>
    </r>
    <r>
      <rPr>
        <sz val="16"/>
        <rFont val="Times New Roman"/>
        <charset val="134"/>
      </rPr>
      <t>60</t>
    </r>
    <r>
      <rPr>
        <sz val="16"/>
        <rFont val="宋体"/>
        <charset val="134"/>
      </rPr>
      <t>位转盘式挤奶机、</t>
    </r>
    <r>
      <rPr>
        <sz val="16"/>
        <rFont val="Times New Roman"/>
        <charset val="134"/>
      </rPr>
      <t>30</t>
    </r>
    <r>
      <rPr>
        <sz val="16"/>
        <rFont val="宋体"/>
        <charset val="134"/>
      </rPr>
      <t>吨鲜奶运输车</t>
    </r>
    <r>
      <rPr>
        <sz val="16"/>
        <rFont val="Times New Roman"/>
        <charset val="134"/>
      </rPr>
      <t>2</t>
    </r>
    <r>
      <rPr>
        <sz val="16"/>
        <rFont val="宋体"/>
        <charset val="134"/>
      </rPr>
      <t>辆及板式制冷设备</t>
    </r>
    <r>
      <rPr>
        <sz val="16"/>
        <rFont val="Times New Roman"/>
        <charset val="134"/>
      </rPr>
      <t>1</t>
    </r>
    <r>
      <rPr>
        <sz val="16"/>
        <rFont val="宋体"/>
        <charset val="134"/>
      </rPr>
      <t>套；</t>
    </r>
    <r>
      <rPr>
        <sz val="16"/>
        <rFont val="Times New Roman"/>
        <charset val="134"/>
      </rPr>
      <t>2X16</t>
    </r>
    <r>
      <rPr>
        <sz val="16"/>
        <rFont val="宋体"/>
        <charset val="134"/>
      </rPr>
      <t>并列式挤奶机等挤奶设备</t>
    </r>
    <r>
      <rPr>
        <sz val="16"/>
        <rFont val="Times New Roman"/>
        <charset val="134"/>
      </rPr>
      <t>2</t>
    </r>
    <r>
      <rPr>
        <sz val="16"/>
        <rFont val="宋体"/>
        <charset val="134"/>
      </rPr>
      <t>台套，小奶厅水处理系统设备</t>
    </r>
    <r>
      <rPr>
        <sz val="16"/>
        <rFont val="Times New Roman"/>
        <charset val="134"/>
      </rPr>
      <t>5</t>
    </r>
    <r>
      <rPr>
        <sz val="16"/>
        <rFont val="宋体"/>
        <charset val="134"/>
      </rPr>
      <t>台套；犊牛厨房热水系统</t>
    </r>
    <r>
      <rPr>
        <sz val="16"/>
        <rFont val="Times New Roman"/>
        <charset val="134"/>
      </rPr>
      <t>2</t>
    </r>
    <r>
      <rPr>
        <sz val="16"/>
        <rFont val="宋体"/>
        <charset val="134"/>
      </rPr>
      <t>套。牛群生产管理类设备：包括，修蹄架</t>
    </r>
    <r>
      <rPr>
        <sz val="16"/>
        <rFont val="Times New Roman"/>
        <charset val="134"/>
      </rPr>
      <t>1</t>
    </r>
    <r>
      <rPr>
        <sz val="16"/>
        <rFont val="宋体"/>
        <charset val="134"/>
      </rPr>
      <t>台套；化验设备</t>
    </r>
    <r>
      <rPr>
        <sz val="16"/>
        <rFont val="Times New Roman"/>
        <charset val="134"/>
      </rPr>
      <t xml:space="preserve">19 </t>
    </r>
    <r>
      <rPr>
        <sz val="16"/>
        <rFont val="宋体"/>
        <charset val="134"/>
      </rPr>
      <t>台套；人工授精仪器设备</t>
    </r>
    <r>
      <rPr>
        <sz val="16"/>
        <rFont val="Times New Roman"/>
        <charset val="134"/>
      </rPr>
      <t>13</t>
    </r>
    <r>
      <rPr>
        <sz val="16"/>
        <rFont val="宋体"/>
        <charset val="134"/>
      </rPr>
      <t>台套；消毒喷雾机</t>
    </r>
    <r>
      <rPr>
        <sz val="16"/>
        <rFont val="Times New Roman"/>
        <charset val="134"/>
      </rPr>
      <t>1</t>
    </r>
    <r>
      <rPr>
        <sz val="16"/>
        <rFont val="宋体"/>
        <charset val="134"/>
      </rPr>
      <t>批。</t>
    </r>
    <r>
      <rPr>
        <sz val="16"/>
        <rFont val="Times New Roman"/>
        <charset val="134"/>
      </rPr>
      <t xml:space="preserve"> </t>
    </r>
    <r>
      <rPr>
        <sz val="16"/>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16"/>
        <rFont val="Times New Roman"/>
        <charset val="134"/>
      </rPr>
      <t>89</t>
    </r>
    <r>
      <rPr>
        <sz val="16"/>
        <rFont val="宋体"/>
        <charset val="134"/>
      </rPr>
      <t>台套辆。其中，固液分离垫料生产设备、各类池泵送系统设备、挤奶厅冲洗设备、氧化塘配套设备、分子膜发酵区设备等</t>
    </r>
    <r>
      <rPr>
        <sz val="16"/>
        <rFont val="Times New Roman"/>
        <charset val="134"/>
      </rPr>
      <t>86</t>
    </r>
    <r>
      <rPr>
        <sz val="16"/>
        <rFont val="宋体"/>
        <charset val="134"/>
      </rPr>
      <t>台套；购置垫料抛洒车、吸污车、清粪滑移车各一辆。</t>
    </r>
  </si>
  <si>
    <r>
      <rPr>
        <sz val="16"/>
        <rFont val="宋体"/>
        <charset val="134"/>
      </rPr>
      <t>依托畜牧产业发展壮大的优势，计划建设奶业养殖基地，引进有实力的先进企业，由合作企业负责养殖和产奶，按投资总额的</t>
    </r>
    <r>
      <rPr>
        <sz val="16"/>
        <rFont val="Times New Roman"/>
        <charset val="134"/>
      </rPr>
      <t>3%-6%</t>
    </r>
    <r>
      <rPr>
        <sz val="16"/>
        <rFont val="宋体"/>
        <charset val="134"/>
      </rPr>
      <t>比例进行资产收益固定分红，该受益资金将按照村集体收入再分配原则进行使用。</t>
    </r>
  </si>
  <si>
    <r>
      <rPr>
        <sz val="16"/>
        <rFont val="宋体"/>
        <charset val="134"/>
      </rPr>
      <t>完善畜牧产业发展保障基础，促进畜牧业长期稳定发展，并通过收益分配管理机制，提供就业岗位</t>
    </r>
    <r>
      <rPr>
        <sz val="16"/>
        <rFont val="Times New Roman"/>
        <charset val="134"/>
      </rPr>
      <t>10</t>
    </r>
    <r>
      <rPr>
        <sz val="16"/>
        <rFont val="宋体"/>
        <charset val="134"/>
      </rPr>
      <t>个，月工资</t>
    </r>
    <r>
      <rPr>
        <sz val="16"/>
        <rFont val="Times New Roman"/>
        <charset val="134"/>
      </rPr>
      <t>2000</t>
    </r>
    <r>
      <rPr>
        <sz val="16"/>
        <rFont val="宋体"/>
        <charset val="134"/>
      </rPr>
      <t>元左右，有效保障受益户脱贫后稳得住。</t>
    </r>
  </si>
  <si>
    <r>
      <rPr>
        <sz val="16"/>
        <rFont val="宋体"/>
        <charset val="134"/>
      </rPr>
      <t>陶党农领发〔</t>
    </r>
    <r>
      <rPr>
        <sz val="16"/>
        <rFont val="Times New Roman"/>
        <charset val="134"/>
      </rPr>
      <t>2023</t>
    </r>
    <r>
      <rPr>
        <sz val="16"/>
        <rFont val="宋体"/>
        <charset val="134"/>
      </rPr>
      <t>〕</t>
    </r>
    <r>
      <rPr>
        <sz val="16"/>
        <rFont val="Times New Roman"/>
        <charset val="134"/>
      </rPr>
      <t>1</t>
    </r>
    <r>
      <rPr>
        <sz val="16"/>
        <rFont val="宋体"/>
        <charset val="134"/>
      </rPr>
      <t>号</t>
    </r>
  </si>
  <si>
    <r>
      <rPr>
        <sz val="16"/>
        <rFont val="宋体"/>
        <charset val="134"/>
      </rPr>
      <t>新疆农牧业投资（集团）有限责任公司</t>
    </r>
  </si>
  <si>
    <t>AKT24-002-11</t>
  </si>
  <si>
    <r>
      <rPr>
        <sz val="16"/>
        <rFont val="宋体"/>
        <charset val="134"/>
      </rPr>
      <t>巴仁乡黄麻鸡养殖基地扩建项目</t>
    </r>
  </si>
  <si>
    <r>
      <rPr>
        <sz val="16"/>
        <rFont val="宋体"/>
        <charset val="134"/>
      </rPr>
      <t>扩建</t>
    </r>
  </si>
  <si>
    <r>
      <rPr>
        <sz val="16"/>
        <rFont val="宋体"/>
        <charset val="134"/>
      </rPr>
      <t>巴仁乡加依村、巴仁村</t>
    </r>
    <r>
      <rPr>
        <sz val="16"/>
        <rFont val="Times New Roman"/>
        <charset val="134"/>
      </rPr>
      <t>(</t>
    </r>
    <r>
      <rPr>
        <sz val="16"/>
        <rFont val="宋体"/>
        <charset val="134"/>
      </rPr>
      <t>也勒干村黄麻鸡场</t>
    </r>
    <r>
      <rPr>
        <sz val="16"/>
        <rFont val="Times New Roman"/>
        <charset val="134"/>
      </rPr>
      <t>)</t>
    </r>
    <r>
      <rPr>
        <sz val="16"/>
        <rFont val="宋体"/>
        <charset val="134"/>
      </rPr>
      <t>、阿热买里村</t>
    </r>
  </si>
  <si>
    <r>
      <rPr>
        <sz val="16"/>
        <rFont val="宋体"/>
        <charset val="134"/>
      </rPr>
      <t>建设棚圈建设（鸡）</t>
    </r>
    <r>
      <rPr>
        <sz val="16"/>
        <rFont val="Times New Roman"/>
        <charset val="134"/>
      </rPr>
      <t>9</t>
    </r>
    <r>
      <rPr>
        <sz val="16"/>
        <rFont val="宋体"/>
        <charset val="134"/>
      </rPr>
      <t>座，项目总投资</t>
    </r>
    <r>
      <rPr>
        <sz val="16"/>
        <rFont val="Times New Roman"/>
        <charset val="134"/>
      </rPr>
      <t>3300</t>
    </r>
    <r>
      <rPr>
        <sz val="16"/>
        <rFont val="宋体"/>
        <charset val="134"/>
      </rPr>
      <t>万元。</t>
    </r>
    <r>
      <rPr>
        <sz val="16"/>
        <rFont val="Times New Roman"/>
        <charset val="134"/>
      </rPr>
      <t xml:space="preserve">
</t>
    </r>
    <r>
      <rPr>
        <sz val="16"/>
        <rFont val="宋体"/>
        <charset val="134"/>
      </rPr>
      <t>（</t>
    </r>
    <r>
      <rPr>
        <sz val="16"/>
        <rFont val="Times New Roman"/>
        <charset val="134"/>
      </rPr>
      <t>1</t>
    </r>
    <r>
      <rPr>
        <sz val="16"/>
        <rFont val="宋体"/>
        <charset val="134"/>
      </rPr>
      <t>）巴仁乡加依村扩建黄麻鸡养殖棚圈</t>
    </r>
    <r>
      <rPr>
        <sz val="16"/>
        <rFont val="Times New Roman"/>
        <charset val="134"/>
      </rPr>
      <t>3</t>
    </r>
    <r>
      <rPr>
        <sz val="16"/>
        <rFont val="宋体"/>
        <charset val="134"/>
      </rPr>
      <t>座，资产归英买里村所有，每座棚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3</t>
    </r>
    <r>
      <rPr>
        <sz val="16"/>
        <rFont val="宋体"/>
        <charset val="134"/>
      </rPr>
      <t>套、消毒设备、清洗设备、运输设备、无害化处理设备</t>
    </r>
    <r>
      <rPr>
        <sz val="16"/>
        <rFont val="Times New Roman"/>
        <charset val="134"/>
      </rPr>
      <t>1</t>
    </r>
    <r>
      <rPr>
        <sz val="16"/>
        <rFont val="宋体"/>
        <charset val="134"/>
      </rPr>
      <t>套、锅炉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座、水电、围栏、供暖及供排水管网、地坪等必要附属设施，小计投资</t>
    </r>
    <r>
      <rPr>
        <sz val="16"/>
        <rFont val="Times New Roman"/>
        <charset val="134"/>
      </rPr>
      <t>1250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）巴仁乡阿热买里村扩建黄麻鸡养殖棚圈</t>
    </r>
    <r>
      <rPr>
        <sz val="16"/>
        <rFont val="Times New Roman"/>
        <charset val="134"/>
      </rPr>
      <t>2</t>
    </r>
    <r>
      <rPr>
        <sz val="16"/>
        <rFont val="宋体"/>
        <charset val="134"/>
      </rPr>
      <t>座，资产资产归阿热买里村所有，每座棚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2</t>
    </r>
    <r>
      <rPr>
        <sz val="16"/>
        <rFont val="宋体"/>
        <charset val="134"/>
      </rPr>
      <t>套、消毒设备、清洗设备、锅炉</t>
    </r>
    <r>
      <rPr>
        <sz val="16"/>
        <rFont val="Times New Roman"/>
        <charset val="134"/>
      </rPr>
      <t>1</t>
    </r>
    <r>
      <rPr>
        <sz val="16"/>
        <rFont val="宋体"/>
        <charset val="134"/>
      </rPr>
      <t>套等）、水电、围栏、供暖及供排水管网、地坪等必要附属设施设备，小计投资</t>
    </r>
    <r>
      <rPr>
        <sz val="16"/>
        <rFont val="Times New Roman"/>
        <charset val="134"/>
      </rPr>
      <t>700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）巴仁乡新建黄麻鸡养殖棚圈</t>
    </r>
    <r>
      <rPr>
        <sz val="16"/>
        <rFont val="Times New Roman"/>
        <charset val="134"/>
      </rPr>
      <t>4</t>
    </r>
    <r>
      <rPr>
        <sz val="16"/>
        <rFont val="宋体"/>
        <charset val="134"/>
      </rPr>
      <t>座，资产归也勒干村所有，每座</t>
    </r>
    <r>
      <rPr>
        <sz val="16"/>
        <rFont val="Times New Roman"/>
        <charset val="134"/>
      </rPr>
      <t>1168.04</t>
    </r>
    <r>
      <rPr>
        <sz val="16"/>
        <rFont val="宋体"/>
        <charset val="134"/>
      </rPr>
      <t>平方米左右，并配套黄麻鸡养殖附属设施及设备（养殖鸡笼</t>
    </r>
    <r>
      <rPr>
        <sz val="16"/>
        <rFont val="Times New Roman"/>
        <charset val="134"/>
      </rPr>
      <t>4</t>
    </r>
    <r>
      <rPr>
        <sz val="16"/>
        <rFont val="宋体"/>
        <charset val="134"/>
      </rPr>
      <t>套、消毒设备、清洗设备、锅炉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座、水电、围栏、供暖及供排水管网、地坪等必要附属设施设备，小计投资</t>
    </r>
    <r>
      <rPr>
        <sz val="16"/>
        <rFont val="Times New Roman"/>
        <charset val="134"/>
      </rPr>
      <t>1350</t>
    </r>
    <r>
      <rPr>
        <sz val="16"/>
        <rFont val="宋体"/>
        <charset val="134"/>
      </rPr>
      <t>万元。</t>
    </r>
  </si>
  <si>
    <r>
      <rPr>
        <sz val="16"/>
        <rFont val="宋体"/>
        <charset val="134"/>
      </rPr>
      <t>通过项目实施，发展壮大黄麻鸡产业，推动乡村产业健康持续发展，扩大产业生产规模，有效助力乡村振兴，带动村民增收，预计每座棚带动</t>
    </r>
    <r>
      <rPr>
        <sz val="16"/>
        <rFont val="Times New Roman"/>
        <charset val="134"/>
      </rPr>
      <t>3-5</t>
    </r>
    <r>
      <rPr>
        <sz val="16"/>
        <rFont val="宋体"/>
        <charset val="134"/>
      </rPr>
      <t>名群众就业，每名群众就业增收</t>
    </r>
    <r>
      <rPr>
        <sz val="16"/>
        <rFont val="Times New Roman"/>
        <charset val="134"/>
      </rPr>
      <t>2</t>
    </r>
    <r>
      <rPr>
        <sz val="16"/>
        <rFont val="宋体"/>
        <charset val="134"/>
      </rPr>
      <t>万元以上，每座棚每年壮大村集体经济收入</t>
    </r>
    <r>
      <rPr>
        <sz val="16"/>
        <rFont val="Times New Roman"/>
        <charset val="134"/>
      </rPr>
      <t>≥5</t>
    </r>
    <r>
      <rPr>
        <sz val="16"/>
        <rFont val="宋体"/>
        <charset val="134"/>
      </rPr>
      <t>万元。</t>
    </r>
  </si>
  <si>
    <r>
      <rPr>
        <sz val="16"/>
        <rFont val="宋体"/>
        <charset val="134"/>
      </rPr>
      <t>通过项目实施，发展壮大黄麻鸡产业，推动乡村产业健康持续发展，扩大产业生产规模，有效助力乡村振兴，带动村民增收，带动村民就近就地就业，壮大村集体经济收入。</t>
    </r>
  </si>
  <si>
    <t>AKT24-002-21</t>
  </si>
  <si>
    <r>
      <rPr>
        <sz val="16"/>
        <rFont val="宋体"/>
        <charset val="134"/>
      </rPr>
      <t>玉麦镇黄麻鸡养殖场项目</t>
    </r>
  </si>
  <si>
    <r>
      <rPr>
        <sz val="16"/>
        <rFont val="宋体"/>
        <charset val="134"/>
      </rPr>
      <t>玉麦镇玉麦村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</si>
  <si>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</si>
  <si>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棚圈建设（鸡）</t>
    </r>
    <r>
      <rPr>
        <sz val="16"/>
        <rFont val="Times New Roman"/>
        <charset val="134"/>
      </rPr>
      <t>3</t>
    </r>
    <r>
      <rPr>
        <sz val="16"/>
        <rFont val="宋体"/>
        <charset val="134"/>
      </rPr>
      <t>座，项目总投资</t>
    </r>
    <r>
      <rPr>
        <sz val="16"/>
        <rFont val="Times New Roman"/>
        <charset val="134"/>
      </rPr>
      <t>1185</t>
    </r>
    <r>
      <rPr>
        <sz val="16"/>
        <rFont val="宋体"/>
        <charset val="134"/>
      </rPr>
      <t>万元。其中：建设棚圈</t>
    </r>
    <r>
      <rPr>
        <sz val="16"/>
        <rFont val="Times New Roman"/>
        <charset val="134"/>
      </rPr>
      <t>3</t>
    </r>
    <r>
      <rPr>
        <sz val="16"/>
        <rFont val="宋体"/>
        <charset val="134"/>
      </rPr>
      <t>座及附属，每座</t>
    </r>
    <r>
      <rPr>
        <sz val="16"/>
        <rFont val="Times New Roman"/>
        <charset val="134"/>
      </rPr>
      <t>1168.04</t>
    </r>
    <r>
      <rPr>
        <sz val="16"/>
        <rFont val="宋体"/>
        <charset val="134"/>
      </rPr>
      <t>㎡，钢结构；新建饲料棚</t>
    </r>
    <r>
      <rPr>
        <sz val="16"/>
        <rFont val="Times New Roman"/>
        <charset val="134"/>
      </rPr>
      <t>1</t>
    </r>
    <r>
      <rPr>
        <sz val="16"/>
        <rFont val="宋体"/>
        <charset val="134"/>
      </rPr>
      <t>座，每座</t>
    </r>
    <r>
      <rPr>
        <sz val="16"/>
        <rFont val="Times New Roman"/>
        <charset val="134"/>
      </rPr>
      <t>300</t>
    </r>
    <r>
      <rPr>
        <sz val="16"/>
        <rFont val="宋体"/>
        <charset val="134"/>
      </rPr>
      <t>㎡，钢结构；管理用房</t>
    </r>
    <r>
      <rPr>
        <sz val="16"/>
        <rFont val="Times New Roman"/>
        <charset val="134"/>
      </rPr>
      <t>1</t>
    </r>
    <r>
      <rPr>
        <sz val="16"/>
        <rFont val="宋体"/>
        <charset val="134"/>
      </rPr>
      <t>座，每座</t>
    </r>
    <r>
      <rPr>
        <sz val="16"/>
        <rFont val="Times New Roman"/>
        <charset val="134"/>
      </rPr>
      <t>308.82</t>
    </r>
    <r>
      <rPr>
        <sz val="16"/>
        <rFont val="宋体"/>
        <charset val="134"/>
      </rPr>
      <t>㎡，砖混结构；锅炉房及配电室</t>
    </r>
    <r>
      <rPr>
        <sz val="16"/>
        <rFont val="Times New Roman"/>
        <charset val="134"/>
      </rPr>
      <t>1</t>
    </r>
    <r>
      <rPr>
        <sz val="16"/>
        <rFont val="宋体"/>
        <charset val="134"/>
      </rPr>
      <t>座，每座</t>
    </r>
    <r>
      <rPr>
        <sz val="16"/>
        <rFont val="Times New Roman"/>
        <charset val="134"/>
      </rPr>
      <t>165.8</t>
    </r>
    <r>
      <rPr>
        <sz val="16"/>
        <rFont val="宋体"/>
        <charset val="134"/>
      </rPr>
      <t>㎡，砖混结构；配套堆粪场、混凝土硬化地坪、</t>
    </r>
    <r>
      <rPr>
        <sz val="16"/>
        <rFont val="Times New Roman"/>
        <charset val="134"/>
      </rPr>
      <t>1</t>
    </r>
    <r>
      <rPr>
        <sz val="16"/>
        <rFont val="宋体"/>
        <charset val="134"/>
      </rPr>
      <t>个</t>
    </r>
    <r>
      <rPr>
        <sz val="16"/>
        <rFont val="Times New Roman"/>
        <charset val="134"/>
      </rPr>
      <t>50m³</t>
    </r>
    <r>
      <rPr>
        <sz val="16"/>
        <rFont val="宋体"/>
        <charset val="134"/>
      </rPr>
      <t>玻璃钢饮用水罐以及配套观察井、水管网、供电管网等；小计投资</t>
    </r>
    <r>
      <rPr>
        <sz val="16"/>
        <rFont val="Times New Roman"/>
        <charset val="134"/>
      </rPr>
      <t>697</t>
    </r>
    <r>
      <rPr>
        <sz val="16"/>
        <rFont val="宋体"/>
        <charset val="134"/>
      </rPr>
      <t>万元。购买料塔</t>
    </r>
    <r>
      <rPr>
        <sz val="16"/>
        <rFont val="Times New Roman"/>
        <charset val="134"/>
      </rPr>
      <t>13</t>
    </r>
    <r>
      <rPr>
        <sz val="16"/>
        <rFont val="宋体"/>
        <charset val="134"/>
      </rPr>
      <t>台，超声波消毒喷雾器</t>
    </r>
    <r>
      <rPr>
        <sz val="16"/>
        <rFont val="Times New Roman"/>
        <charset val="134"/>
      </rPr>
      <t>1</t>
    </r>
    <r>
      <rPr>
        <sz val="16"/>
        <rFont val="宋体"/>
        <charset val="134"/>
      </rPr>
      <t>台，</t>
    </r>
    <r>
      <rPr>
        <sz val="16"/>
        <rFont val="Times New Roman"/>
        <charset val="134"/>
      </rPr>
      <t>2m</t>
    </r>
    <r>
      <rPr>
        <sz val="16"/>
        <rFont val="宋体"/>
        <charset val="134"/>
      </rPr>
      <t>轮式登高梯</t>
    </r>
    <r>
      <rPr>
        <sz val="16"/>
        <rFont val="Times New Roman"/>
        <charset val="134"/>
      </rPr>
      <t>6</t>
    </r>
    <r>
      <rPr>
        <sz val="16"/>
        <rFont val="宋体"/>
        <charset val="134"/>
      </rPr>
      <t>台，室外环境喷雾消毒车</t>
    </r>
    <r>
      <rPr>
        <sz val="16"/>
        <rFont val="Times New Roman"/>
        <charset val="134"/>
      </rPr>
      <t>1</t>
    </r>
    <r>
      <rPr>
        <sz val="16"/>
        <rFont val="宋体"/>
        <charset val="134"/>
      </rPr>
      <t>台，高压清洗机</t>
    </r>
    <r>
      <rPr>
        <sz val="16"/>
        <rFont val="Times New Roman"/>
        <charset val="134"/>
      </rPr>
      <t>3</t>
    </r>
    <r>
      <rPr>
        <sz val="16"/>
        <rFont val="宋体"/>
        <charset val="134"/>
      </rPr>
      <t>台，三轮翻斗车</t>
    </r>
    <r>
      <rPr>
        <sz val="16"/>
        <rFont val="Times New Roman"/>
        <charset val="134"/>
      </rPr>
      <t>1</t>
    </r>
    <r>
      <rPr>
        <sz val="16"/>
        <rFont val="宋体"/>
        <charset val="134"/>
      </rPr>
      <t>台，</t>
    </r>
    <r>
      <rPr>
        <sz val="16"/>
        <rFont val="Times New Roman"/>
        <charset val="134"/>
      </rPr>
      <t>30</t>
    </r>
    <r>
      <rPr>
        <sz val="16"/>
        <rFont val="宋体"/>
        <charset val="134"/>
      </rPr>
      <t>型铲车</t>
    </r>
    <r>
      <rPr>
        <sz val="16"/>
        <rFont val="Times New Roman"/>
        <charset val="134"/>
      </rPr>
      <t>1</t>
    </r>
    <r>
      <rPr>
        <sz val="16"/>
        <rFont val="宋体"/>
        <charset val="134"/>
      </rPr>
      <t>台，</t>
    </r>
    <r>
      <rPr>
        <sz val="16"/>
        <rFont val="Times New Roman"/>
        <charset val="134"/>
      </rPr>
      <t>3</t>
    </r>
    <r>
      <rPr>
        <sz val="16"/>
        <rFont val="宋体"/>
        <charset val="134"/>
      </rPr>
      <t>套棚圈鸡笼设备，其他设备</t>
    </r>
    <r>
      <rPr>
        <sz val="16"/>
        <rFont val="Times New Roman"/>
        <charset val="134"/>
      </rPr>
      <t>1</t>
    </r>
    <r>
      <rPr>
        <sz val="16"/>
        <rFont val="宋体"/>
        <charset val="134"/>
      </rPr>
      <t>套（锅炉等），小计投资</t>
    </r>
    <r>
      <rPr>
        <sz val="16"/>
        <rFont val="Times New Roman"/>
        <charset val="134"/>
      </rPr>
      <t>488</t>
    </r>
    <r>
      <rPr>
        <sz val="16"/>
        <rFont val="宋体"/>
        <charset val="134"/>
      </rPr>
      <t>万元。</t>
    </r>
  </si>
  <si>
    <r>
      <rPr>
        <sz val="16"/>
        <rFont val="宋体"/>
        <charset val="134"/>
      </rPr>
      <t>通过该项目的建设，实现养鸡规模化</t>
    </r>
    <r>
      <rPr>
        <sz val="16"/>
        <rFont val="Times New Roman"/>
        <charset val="134"/>
      </rPr>
      <t xml:space="preserve"> </t>
    </r>
    <r>
      <rPr>
        <sz val="16"/>
        <rFont val="宋体"/>
        <charset val="134"/>
      </rPr>
      <t>，生产能力大大提高，有效解放农户生产力。按照企业</t>
    </r>
    <r>
      <rPr>
        <sz val="16"/>
        <rFont val="Times New Roman"/>
        <charset val="134"/>
      </rPr>
      <t>+</t>
    </r>
    <r>
      <rPr>
        <sz val="16"/>
        <rFont val="宋体"/>
        <charset val="134"/>
      </rPr>
      <t>农户的发展模式，由企业代管，收益用于壮大村集体经济，预计吸纳务工人员</t>
    </r>
    <r>
      <rPr>
        <sz val="16"/>
        <rFont val="Times New Roman"/>
        <charset val="134"/>
      </rPr>
      <t>15</t>
    </r>
    <r>
      <rPr>
        <sz val="16"/>
        <rFont val="宋体"/>
        <charset val="134"/>
      </rPr>
      <t>人。</t>
    </r>
  </si>
  <si>
    <r>
      <rPr>
        <sz val="16"/>
        <rFont val="宋体"/>
        <charset val="134"/>
      </rPr>
      <t>通过企业</t>
    </r>
    <r>
      <rPr>
        <sz val="16"/>
        <rFont val="Times New Roman"/>
        <charset val="134"/>
      </rPr>
      <t>+</t>
    </r>
    <r>
      <rPr>
        <sz val="16"/>
        <rFont val="宋体"/>
        <charset val="134"/>
      </rPr>
      <t>农户的利益连接机制，带动养殖产业发展，带动农户就业增收，预计带动农户</t>
    </r>
    <r>
      <rPr>
        <sz val="16"/>
        <rFont val="Times New Roman"/>
        <charset val="134"/>
      </rPr>
      <t>15</t>
    </r>
    <r>
      <rPr>
        <sz val="16"/>
        <rFont val="宋体"/>
        <charset val="134"/>
      </rPr>
      <t>人就业。</t>
    </r>
  </si>
  <si>
    <t>AKT24-002-19</t>
  </si>
  <si>
    <r>
      <rPr>
        <sz val="16"/>
        <rFont val="宋体"/>
        <charset val="134"/>
      </rPr>
      <t>药浴池及防疫栏建设项目</t>
    </r>
  </si>
  <si>
    <r>
      <rPr>
        <sz val="16"/>
        <rFont val="宋体"/>
        <charset val="134"/>
      </rPr>
      <t>木吉乡木吉村、布拉克村、昆提别斯村、琼让村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</si>
  <si>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</si>
  <si>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新建药浴池及防疫栏，药浴池</t>
    </r>
    <r>
      <rPr>
        <sz val="16"/>
        <rFont val="Times New Roman"/>
        <charset val="134"/>
      </rPr>
      <t>2</t>
    </r>
    <r>
      <rPr>
        <sz val="16"/>
        <rFont val="宋体"/>
        <charset val="134"/>
      </rPr>
      <t>座，每座</t>
    </r>
    <r>
      <rPr>
        <sz val="16"/>
        <rFont val="Times New Roman"/>
        <charset val="134"/>
      </rPr>
      <t>400</t>
    </r>
    <r>
      <rPr>
        <sz val="16"/>
        <rFont val="宋体"/>
        <charset val="134"/>
      </rPr>
      <t>㎡，计划投资</t>
    </r>
    <r>
      <rPr>
        <sz val="16"/>
        <rFont val="Times New Roman"/>
        <charset val="134"/>
      </rPr>
      <t>60</t>
    </r>
    <r>
      <rPr>
        <sz val="16"/>
        <rFont val="宋体"/>
        <charset val="134"/>
      </rPr>
      <t>万元，采购移动式药浴池</t>
    </r>
    <r>
      <rPr>
        <sz val="16"/>
        <rFont val="Times New Roman"/>
        <charset val="134"/>
      </rPr>
      <t>2</t>
    </r>
    <r>
      <rPr>
        <sz val="16"/>
        <rFont val="宋体"/>
        <charset val="134"/>
      </rPr>
      <t>座，配套拖拉机</t>
    </r>
    <r>
      <rPr>
        <sz val="16"/>
        <rFont val="Times New Roman"/>
        <charset val="134"/>
      </rPr>
      <t>2</t>
    </r>
    <r>
      <rPr>
        <sz val="16"/>
        <rFont val="宋体"/>
        <charset val="134"/>
      </rPr>
      <t>辆，计划投资</t>
    </r>
    <r>
      <rPr>
        <sz val="16"/>
        <rFont val="Times New Roman"/>
        <charset val="134"/>
      </rPr>
      <t>60</t>
    </r>
    <r>
      <rPr>
        <sz val="16"/>
        <rFont val="宋体"/>
        <charset val="134"/>
      </rPr>
      <t>万元，防疫栏</t>
    </r>
    <r>
      <rPr>
        <sz val="16"/>
        <rFont val="Times New Roman"/>
        <charset val="134"/>
      </rPr>
      <t>20</t>
    </r>
    <r>
      <rPr>
        <sz val="16"/>
        <rFont val="宋体"/>
        <charset val="134"/>
      </rPr>
      <t>个，每个</t>
    </r>
    <r>
      <rPr>
        <sz val="16"/>
        <rFont val="Times New Roman"/>
        <charset val="134"/>
      </rPr>
      <t>500</t>
    </r>
    <r>
      <rPr>
        <sz val="16"/>
        <rFont val="宋体"/>
        <charset val="134"/>
      </rPr>
      <t>㎡，每个</t>
    </r>
    <r>
      <rPr>
        <sz val="16"/>
        <rFont val="Times New Roman"/>
        <charset val="134"/>
      </rPr>
      <t>20</t>
    </r>
    <r>
      <rPr>
        <sz val="16"/>
        <rFont val="宋体"/>
        <charset val="134"/>
      </rPr>
      <t>万元，总投资</t>
    </r>
    <r>
      <rPr>
        <sz val="16"/>
        <rFont val="Times New Roman"/>
        <charset val="134"/>
      </rPr>
      <t>520</t>
    </r>
    <r>
      <rPr>
        <sz val="16"/>
        <rFont val="宋体"/>
        <charset val="134"/>
      </rPr>
      <t>万元。其中：昆提别斯村移动式药浴池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5</t>
    </r>
    <r>
      <rPr>
        <sz val="16"/>
        <rFont val="宋体"/>
        <charset val="134"/>
      </rPr>
      <t>个；木吉村移动式药浴池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6</t>
    </r>
    <r>
      <rPr>
        <sz val="16"/>
        <rFont val="宋体"/>
        <charset val="134"/>
      </rPr>
      <t>个；琼让村药浴池</t>
    </r>
    <r>
      <rPr>
        <sz val="16"/>
        <rFont val="Times New Roman"/>
        <charset val="134"/>
      </rPr>
      <t>1</t>
    </r>
    <r>
      <rPr>
        <sz val="16"/>
        <rFont val="宋体"/>
        <charset val="134"/>
      </rPr>
      <t>个，防疫栏</t>
    </r>
    <r>
      <rPr>
        <sz val="16"/>
        <rFont val="Times New Roman"/>
        <charset val="134"/>
      </rPr>
      <t>4</t>
    </r>
    <r>
      <rPr>
        <sz val="16"/>
        <rFont val="宋体"/>
        <charset val="134"/>
      </rPr>
      <t>个；、布拉克村药浴池</t>
    </r>
    <r>
      <rPr>
        <sz val="16"/>
        <rFont val="Times New Roman"/>
        <charset val="134"/>
      </rPr>
      <t>1</t>
    </r>
    <r>
      <rPr>
        <sz val="16"/>
        <rFont val="宋体"/>
        <charset val="134"/>
      </rPr>
      <t>个，防疫栏</t>
    </r>
    <r>
      <rPr>
        <sz val="16"/>
        <rFont val="Times New Roman"/>
        <charset val="134"/>
      </rPr>
      <t>5</t>
    </r>
    <r>
      <rPr>
        <sz val="16"/>
        <rFont val="宋体"/>
        <charset val="134"/>
      </rPr>
      <t>个；资产归村集体所有。</t>
    </r>
  </si>
  <si>
    <r>
      <rPr>
        <sz val="16"/>
        <rFont val="宋体"/>
        <charset val="134"/>
      </rPr>
      <t>木吉乡</t>
    </r>
  </si>
  <si>
    <r>
      <rPr>
        <sz val="16"/>
        <rFont val="宋体"/>
        <charset val="134"/>
      </rPr>
      <t>阿布都加帕尔</t>
    </r>
    <r>
      <rPr>
        <sz val="16"/>
        <rFont val="Times New Roman"/>
        <charset val="134"/>
      </rPr>
      <t>·</t>
    </r>
    <r>
      <rPr>
        <sz val="16"/>
        <rFont val="宋体"/>
        <charset val="134"/>
      </rPr>
      <t>买买提</t>
    </r>
  </si>
  <si>
    <r>
      <rPr>
        <sz val="16"/>
        <rFont val="宋体"/>
        <charset val="134"/>
      </rPr>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脱贫攻坚项目成果和形成畜牧产业链打下坚实基础。</t>
    </r>
  </si>
  <si>
    <r>
      <rPr>
        <sz val="16"/>
        <rFont val="宋体"/>
        <charset val="134"/>
      </rPr>
      <t>项目建成后，完善畜牧产业发展疫病防治基础设施保障，提高农牧农群众在牲畜疫病防疫能力，提升农牧民群众科学管理水平，减少牲畜疫病发生率，增加农牧民经济收入，更好促进畜牧业长期稳定发展，提升整体养殖效益。</t>
    </r>
  </si>
  <si>
    <t>AKT24-002-20</t>
  </si>
  <si>
    <r>
      <rPr>
        <sz val="16"/>
        <rFont val="宋体"/>
        <charset val="134"/>
      </rPr>
      <t>防疫设施建设项目</t>
    </r>
  </si>
  <si>
    <r>
      <rPr>
        <sz val="16"/>
        <rFont val="宋体"/>
        <charset val="134"/>
      </rPr>
      <t>恰尔隆镇牧区麻扎窝孜村、托依鲁布隆村、喀依孜村、吉郎德村、巴勒达灵窝孜村；克孜勒陶镇红新村；恰尔隆镇麻扎窝孜村、喀依孜村、吉郎德村、巴勒达灵窝孜村</t>
    </r>
  </si>
  <si>
    <r>
      <rPr>
        <sz val="16"/>
        <rFont val="Times New Roman"/>
        <charset val="134"/>
      </rPr>
      <t>1.</t>
    </r>
    <r>
      <rPr>
        <sz val="16"/>
        <rFont val="宋体"/>
        <charset val="134"/>
      </rPr>
      <t>在恰尔隆镇牧区建设</t>
    </r>
    <r>
      <rPr>
        <sz val="16"/>
        <rFont val="Times New Roman"/>
        <charset val="134"/>
      </rPr>
      <t>5</t>
    </r>
    <r>
      <rPr>
        <sz val="16"/>
        <rFont val="宋体"/>
        <charset val="134"/>
      </rPr>
      <t>座用于羊药浴的药浴池。其中：托依鲁布隆村新建药浴池</t>
    </r>
    <r>
      <rPr>
        <sz val="16"/>
        <rFont val="Times New Roman"/>
        <charset val="134"/>
      </rPr>
      <t>2</t>
    </r>
    <r>
      <rPr>
        <sz val="16"/>
        <rFont val="宋体"/>
        <charset val="134"/>
      </rPr>
      <t>座（木扎灵和布如木萨丽</t>
    </r>
    <r>
      <rPr>
        <sz val="16"/>
        <rFont val="Times New Roman"/>
        <charset val="134"/>
      </rPr>
      <t>2</t>
    </r>
    <r>
      <rPr>
        <sz val="16"/>
        <rFont val="宋体"/>
        <charset val="134"/>
      </rPr>
      <t>个草场各建设</t>
    </r>
    <r>
      <rPr>
        <sz val="16"/>
        <rFont val="Times New Roman"/>
        <charset val="134"/>
      </rPr>
      <t>1</t>
    </r>
    <r>
      <rPr>
        <sz val="16"/>
        <rFont val="宋体"/>
        <charset val="134"/>
      </rPr>
      <t>座）；巴勒达灵窝孜村新建药浴池</t>
    </r>
    <r>
      <rPr>
        <sz val="16"/>
        <rFont val="Times New Roman"/>
        <charset val="134"/>
      </rPr>
      <t>1</t>
    </r>
    <r>
      <rPr>
        <sz val="16"/>
        <rFont val="宋体"/>
        <charset val="134"/>
      </rPr>
      <t>座；喀依孜村新建药浴池</t>
    </r>
    <r>
      <rPr>
        <sz val="16"/>
        <rFont val="Times New Roman"/>
        <charset val="134"/>
      </rPr>
      <t>2</t>
    </r>
    <r>
      <rPr>
        <sz val="16"/>
        <rFont val="宋体"/>
        <charset val="134"/>
      </rPr>
      <t>座（结提木苏和加西劳孜两个牧点各建设</t>
    </r>
    <r>
      <rPr>
        <sz val="16"/>
        <rFont val="Times New Roman"/>
        <charset val="134"/>
      </rPr>
      <t>1</t>
    </r>
    <r>
      <rPr>
        <sz val="16"/>
        <rFont val="宋体"/>
        <charset val="134"/>
      </rPr>
      <t>座），每座消毒走廊长</t>
    </r>
    <r>
      <rPr>
        <sz val="16"/>
        <rFont val="Times New Roman"/>
        <charset val="134"/>
      </rPr>
      <t>15</t>
    </r>
    <r>
      <rPr>
        <sz val="16"/>
        <rFont val="宋体"/>
        <charset val="134"/>
      </rPr>
      <t>米，宽</t>
    </r>
    <r>
      <rPr>
        <sz val="16"/>
        <rFont val="Times New Roman"/>
        <charset val="134"/>
      </rPr>
      <t>0.8</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米钢管围栏，每座建设需</t>
    </r>
    <r>
      <rPr>
        <sz val="16"/>
        <rFont val="Times New Roman"/>
        <charset val="134"/>
      </rPr>
      <t>15</t>
    </r>
    <r>
      <rPr>
        <sz val="16"/>
        <rFont val="宋体"/>
        <charset val="134"/>
      </rPr>
      <t>万元，共计划投入资金</t>
    </r>
    <r>
      <rPr>
        <sz val="16"/>
        <rFont val="Times New Roman"/>
        <charset val="134"/>
      </rPr>
      <t>75</t>
    </r>
    <r>
      <rPr>
        <sz val="16"/>
        <rFont val="宋体"/>
        <charset val="134"/>
      </rPr>
      <t>万元。</t>
    </r>
    <r>
      <rPr>
        <sz val="16"/>
        <rFont val="Times New Roman"/>
        <charset val="134"/>
      </rPr>
      <t xml:space="preserve">
2.</t>
    </r>
    <r>
      <rPr>
        <sz val="16"/>
        <rFont val="宋体"/>
        <charset val="134"/>
      </rPr>
      <t>在红新村建设</t>
    </r>
    <r>
      <rPr>
        <sz val="16"/>
        <rFont val="Times New Roman"/>
        <charset val="134"/>
      </rPr>
      <t>3</t>
    </r>
    <r>
      <rPr>
        <sz val="16"/>
        <rFont val="宋体"/>
        <charset val="134"/>
      </rPr>
      <t>座</t>
    </r>
    <r>
      <rPr>
        <sz val="16"/>
        <rFont val="Times New Roman"/>
        <charset val="134"/>
      </rPr>
      <t>500</t>
    </r>
    <r>
      <rPr>
        <sz val="16"/>
        <rFont val="宋体"/>
        <charset val="134"/>
      </rPr>
      <t>㎡的防疫栏（其中</t>
    </r>
    <r>
      <rPr>
        <sz val="16"/>
        <rFont val="Times New Roman"/>
        <charset val="134"/>
      </rPr>
      <t>1</t>
    </r>
    <r>
      <rPr>
        <sz val="16"/>
        <rFont val="宋体"/>
        <charset val="134"/>
      </rPr>
      <t>小队</t>
    </r>
    <r>
      <rPr>
        <sz val="16"/>
        <rFont val="Times New Roman"/>
        <charset val="134"/>
      </rPr>
      <t>1</t>
    </r>
    <r>
      <rPr>
        <sz val="16"/>
        <rFont val="宋体"/>
        <charset val="134"/>
      </rPr>
      <t>座、</t>
    </r>
    <r>
      <rPr>
        <sz val="16"/>
        <rFont val="Times New Roman"/>
        <charset val="134"/>
      </rPr>
      <t>3</t>
    </r>
    <r>
      <rPr>
        <sz val="16"/>
        <rFont val="宋体"/>
        <charset val="134"/>
      </rPr>
      <t>小队</t>
    </r>
    <r>
      <rPr>
        <sz val="16"/>
        <rFont val="Times New Roman"/>
        <charset val="134"/>
      </rPr>
      <t>1</t>
    </r>
    <r>
      <rPr>
        <sz val="16"/>
        <rFont val="宋体"/>
        <charset val="134"/>
      </rPr>
      <t>座，老村委会</t>
    </r>
    <r>
      <rPr>
        <sz val="16"/>
        <rFont val="Times New Roman"/>
        <charset val="134"/>
      </rPr>
      <t>1</t>
    </r>
    <r>
      <rPr>
        <sz val="16"/>
        <rFont val="宋体"/>
        <charset val="134"/>
      </rPr>
      <t>座），每座</t>
    </r>
    <r>
      <rPr>
        <sz val="16"/>
        <rFont val="Times New Roman"/>
        <charset val="134"/>
      </rPr>
      <t>15</t>
    </r>
    <r>
      <rPr>
        <sz val="16"/>
        <rFont val="宋体"/>
        <charset val="134"/>
      </rPr>
      <t>万元，共计</t>
    </r>
    <r>
      <rPr>
        <sz val="16"/>
        <rFont val="Times New Roman"/>
        <charset val="134"/>
      </rPr>
      <t>45</t>
    </r>
    <r>
      <rPr>
        <sz val="16"/>
        <rFont val="宋体"/>
        <charset val="134"/>
      </rPr>
      <t>万元。</t>
    </r>
    <r>
      <rPr>
        <sz val="16"/>
        <rFont val="Times New Roman"/>
        <charset val="134"/>
      </rPr>
      <t xml:space="preserve">
3.</t>
    </r>
    <r>
      <rPr>
        <sz val="16"/>
        <rFont val="宋体"/>
        <charset val="134"/>
      </rPr>
      <t>在恰尔隆镇牧区建设</t>
    </r>
    <r>
      <rPr>
        <sz val="16"/>
        <rFont val="Times New Roman"/>
        <charset val="134"/>
      </rPr>
      <t>11</t>
    </r>
    <r>
      <rPr>
        <sz val="16"/>
        <rFont val="宋体"/>
        <charset val="134"/>
      </rPr>
      <t>座防疫栏。其中：麻扎窝孜村、喀依孜村、吉郎德村、巴勒达灵窝孜村山上放牧点各建</t>
    </r>
    <r>
      <rPr>
        <sz val="16"/>
        <rFont val="Times New Roman"/>
        <charset val="134"/>
      </rPr>
      <t>2</t>
    </r>
    <r>
      <rPr>
        <sz val="16"/>
        <rFont val="宋体"/>
        <charset val="134"/>
      </rPr>
      <t>座防疫栏，托依布隆村</t>
    </r>
    <r>
      <rPr>
        <sz val="16"/>
        <rFont val="Times New Roman"/>
        <charset val="134"/>
      </rPr>
      <t>3</t>
    </r>
    <r>
      <rPr>
        <sz val="16"/>
        <rFont val="宋体"/>
        <charset val="134"/>
      </rPr>
      <t>座防疫栏，每座</t>
    </r>
    <r>
      <rPr>
        <sz val="16"/>
        <rFont val="Times New Roman"/>
        <charset val="134"/>
      </rPr>
      <t>500</t>
    </r>
    <r>
      <rPr>
        <sz val="16"/>
        <rFont val="宋体"/>
        <charset val="134"/>
      </rPr>
      <t>平方米，每座计划投资</t>
    </r>
    <r>
      <rPr>
        <sz val="16"/>
        <rFont val="Times New Roman"/>
        <charset val="134"/>
      </rPr>
      <t>15</t>
    </r>
    <r>
      <rPr>
        <sz val="16"/>
        <rFont val="宋体"/>
        <charset val="134"/>
      </rPr>
      <t>万元，计划投入资金</t>
    </r>
    <r>
      <rPr>
        <sz val="16"/>
        <rFont val="Times New Roman"/>
        <charset val="134"/>
      </rPr>
      <t>165</t>
    </r>
    <r>
      <rPr>
        <sz val="16"/>
        <rFont val="宋体"/>
        <charset val="134"/>
      </rPr>
      <t>万元。</t>
    </r>
  </si>
  <si>
    <r>
      <rPr>
        <sz val="16"/>
        <rFont val="宋体"/>
        <charset val="134"/>
      </rPr>
      <t>恰尔隆镇、克孜勒陶镇</t>
    </r>
  </si>
  <si>
    <r>
      <rPr>
        <sz val="16"/>
        <rFont val="宋体"/>
        <charset val="134"/>
      </rPr>
      <t>阿斯亚</t>
    </r>
    <r>
      <rPr>
        <sz val="16"/>
        <rFont val="Times New Roman"/>
        <charset val="134"/>
      </rPr>
      <t>·</t>
    </r>
    <r>
      <rPr>
        <sz val="16"/>
        <rFont val="宋体"/>
        <charset val="134"/>
      </rPr>
      <t>吐尔逊、阿不来提</t>
    </r>
    <r>
      <rPr>
        <sz val="16"/>
        <rFont val="Times New Roman"/>
        <charset val="134"/>
      </rPr>
      <t>·</t>
    </r>
    <r>
      <rPr>
        <sz val="16"/>
        <rFont val="宋体"/>
        <charset val="134"/>
      </rPr>
      <t>塞买尔</t>
    </r>
  </si>
  <si>
    <r>
      <rPr>
        <sz val="16"/>
        <rFont val="宋体"/>
        <charset val="134"/>
      </rPr>
      <t>通过项目实施能消灭牲畜体外的寄生虫和预防疥癣病，起到杀菌消毒的作用，有益于牲畜的生长发育，能够更好地促进各村畜牧养殖业的发展；依托畜牧产业壮大的优势，计划新建防疫栏，预期可为牧民户的牲畜进行</t>
    </r>
    <r>
      <rPr>
        <sz val="16"/>
        <rFont val="Times New Roman"/>
        <charset val="134"/>
      </rPr>
      <t>“</t>
    </r>
    <r>
      <rPr>
        <sz val="16"/>
        <rFont val="宋体"/>
        <charset val="134"/>
      </rPr>
      <t>春秋</t>
    </r>
    <r>
      <rPr>
        <sz val="16"/>
        <rFont val="Times New Roman"/>
        <charset val="134"/>
      </rPr>
      <t>”2</t>
    </r>
    <r>
      <rPr>
        <sz val="16"/>
        <rFont val="宋体"/>
        <charset val="134"/>
      </rPr>
      <t>次防疫疫苗接种，有效防止疫病发生、提高存活率，减少损失，可有效巩固群众增收，稳固发展畜禽产业，助力脱贫攻坚巩固提升和乡村振兴的有效衔接。</t>
    </r>
  </si>
  <si>
    <r>
      <rPr>
        <sz val="16"/>
        <rFont val="宋体"/>
        <charset val="134"/>
      </rPr>
      <t>完善畜牧产业发展疫病防治基础设施保障，提高农牧农群众在牲畜疫病防疫能力，提升农牧民群众科学管理水平，减少牲畜疫病发生率，增加农牧民经济收入，更好促进畜牧业长期稳定发展，提升整体养殖效益。</t>
    </r>
  </si>
  <si>
    <t>AKT24-002-23</t>
  </si>
  <si>
    <r>
      <rPr>
        <sz val="16"/>
        <rFont val="宋体"/>
        <charset val="134"/>
      </rPr>
      <t>阿克陶县粪污资源化利用扩建项目</t>
    </r>
  </si>
  <si>
    <r>
      <rPr>
        <sz val="16"/>
        <rFont val="宋体"/>
        <charset val="134"/>
      </rPr>
      <t>恰尔隆镇其克尔铁热克村</t>
    </r>
  </si>
  <si>
    <r>
      <rPr>
        <sz val="16"/>
        <rFont val="Times New Roman"/>
        <charset val="134"/>
      </rPr>
      <t>2024</t>
    </r>
    <r>
      <rPr>
        <sz val="16"/>
        <rFont val="宋体"/>
        <charset val="134"/>
      </rPr>
      <t>年</t>
    </r>
    <r>
      <rPr>
        <sz val="16"/>
        <rFont val="Times New Roman"/>
        <charset val="134"/>
      </rPr>
      <t>3-2024</t>
    </r>
    <r>
      <rPr>
        <sz val="16"/>
        <rFont val="宋体"/>
        <charset val="134"/>
      </rPr>
      <t>年</t>
    </r>
    <r>
      <rPr>
        <sz val="16"/>
        <rFont val="Times New Roman"/>
        <charset val="134"/>
      </rPr>
      <t>10</t>
    </r>
    <r>
      <rPr>
        <sz val="16"/>
        <rFont val="宋体"/>
        <charset val="134"/>
      </rPr>
      <t>月</t>
    </r>
  </si>
  <si>
    <r>
      <rPr>
        <sz val="16"/>
        <rFont val="宋体"/>
        <charset val="134"/>
      </rPr>
      <t>计划扩建有机肥预混车间一座，面积</t>
    </r>
    <r>
      <rPr>
        <sz val="16"/>
        <rFont val="Times New Roman"/>
        <charset val="134"/>
      </rPr>
      <t>1998</t>
    </r>
    <r>
      <rPr>
        <sz val="16"/>
        <rFont val="宋体"/>
        <charset val="134"/>
      </rPr>
      <t>㎡，修建封闭式陈化仓</t>
    </r>
    <r>
      <rPr>
        <sz val="16"/>
        <rFont val="Times New Roman"/>
        <charset val="134"/>
      </rPr>
      <t>1</t>
    </r>
    <r>
      <rPr>
        <sz val="16"/>
        <rFont val="宋体"/>
        <charset val="134"/>
      </rPr>
      <t>座，面积</t>
    </r>
    <r>
      <rPr>
        <sz val="16"/>
        <rFont val="Times New Roman"/>
        <charset val="134"/>
      </rPr>
      <t>2000</t>
    </r>
    <r>
      <rPr>
        <sz val="16"/>
        <rFont val="宋体"/>
        <charset val="134"/>
      </rPr>
      <t>㎡，处理黄麻鸡扩产产生的粪污。</t>
    </r>
  </si>
  <si>
    <r>
      <rPr>
        <sz val="16"/>
        <rFont val="宋体"/>
        <charset val="134"/>
      </rPr>
      <t>项目新增劳动定员</t>
    </r>
    <r>
      <rPr>
        <sz val="16"/>
        <rFont val="Times New Roman"/>
        <charset val="134"/>
      </rPr>
      <t>7</t>
    </r>
    <r>
      <rPr>
        <sz val="16"/>
        <rFont val="宋体"/>
        <charset val="134"/>
      </rPr>
      <t>人，直接带动就</t>
    </r>
    <r>
      <rPr>
        <sz val="16"/>
        <rFont val="Times New Roman"/>
        <charset val="134"/>
      </rPr>
      <t>7</t>
    </r>
    <r>
      <rPr>
        <sz val="1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</si>
  <si>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r>
      <rPr>
        <sz val="16"/>
        <rFont val="宋体"/>
        <charset val="134"/>
      </rPr>
      <t>依托畜牧产业发展壮大的优势，完善畜牧养殖也后续产业发展，形成产业大循环，增加就业岗位，助力脱贫攻坚巩固拓展和乡村振兴有效衔接。</t>
    </r>
  </si>
  <si>
    <t>AKT-DHJB-002-1</t>
  </si>
  <si>
    <t>阿克陶县畜牧业养殖补助项目</t>
  </si>
  <si>
    <t>畜牧业</t>
  </si>
  <si>
    <t>阿克陶镇、布伦口乡、喀热开其克乡、恰尔隆镇、皮拉勒乡、木吉乡、加马铁热克乡、玉麦镇、巴仁乡、克孜勒陶镇、塔尔乡</t>
  </si>
  <si>
    <t>阿克陶县畜牧养殖业补助共补助类型50项目，计划投资共8599.166万元，其中：1.阿克陶镇引进良种母畜182头/只（母牛63头，母羊119只），涉及农户64户，计划共补助23.66万元；2.喀热开其克乡引进良种母畜（牛）补助46头/只涉及农户34户，计划补助13.8万元；3.喀热开其克乡引进良种母畜（羊）补助18头/只涉及农户4户，计划补助0.72万元；4.恰尔隆镇引进良种母畜（羊）补助1085头/只涉及农户46户，计划补助43.4万元；5.恰尔隆镇引进良种母畜（牛）补助168头/只涉及农户22户，计划补助50.4万元；6.皮拉勒乡引进良种母畜（羊）补助1760头/只涉及农户158户，计划补助70.4万元；7.皮拉勒乡引进良种母畜（牛）补助1493头/只涉及农户464户，计划补助447.9万元；8.木吉乡引进良种母畜（羊）补助640头/只涉及农户51户，计划补助25.6万元；9.加马铁热克乡引进良种母畜（牛175头、羊69只）头/只涉及农户124户，计划补助55.26万元；10.玉麦镇引进良种母畜（牛）补助755头/只涉及农户368户，计划补助226.5万元；11.玉麦镇引进良种母畜（羊）补助977头/只涉及农户134户，计划补助39.08万元；12.巴仁乡引进良种母畜（牛）补助509头/只涉及农户253户，计划补助152.7万元；13.巴仁乡（羊）引进良种母畜补助1079头/只涉及农户155户，计划补助43.16万元；14.阿克陶镇自繁良种母畜补助939头/只涉及农户939户（牛692头、羊3253只），计划补助305.19万元；15.喀热开其克乡自繁良种母畜（牛）补助826头/只涉及农户362户，计划补助247.8万元；16.喀热开其克乡自繁良种母畜（羊）补助843头/只涉及农户137户，计划补助25.29万元；17.克孜勒陶镇自繁良种母畜（牛）补助2029头/只涉及农户883户，计划补助608.7万元；18.克孜勒陶镇自繁良种母畜（羊）补助35873头/只涉及农户1577户，计划补助1076.19万元；19.布伦口乡对自繁良种母畜（牛）44头/只涉及农户29户，计划补助13.2万元；20.恰尔隆镇自繁良种母畜（牛）补助2155头/只涉及农户332户，计划补助646.5万元；21.恰尔隆镇自繁良种母畜（羊）补助16424头/只涉及农户894户，计划补助492.72万元；22.皮拉勒乡自繁良种母畜（羊）补助11452头/只涉及农户1301户，计划补助343.56万元；23.皮拉勒乡自繁良种母畜（牛）补助4869头/只涉及农户2007户，计划补助1460.7万元；24加马铁热克乡自繁良种母畜956头/只（牛665头，羊291只）涉及农户495户，计划投资208.23万元；25.玉麦镇自繁良种母畜（牛）补助1511头/只涉及农户984户，计划补助453.3万元；26.玉麦镇自繁良种母畜（羊）补助6346头/只涉及农户870户，计划补助190.38万元；27.塔尔乡自繁良种母畜补助头/只涉及农户户，计划补助47.22万元；28.巴仁乡自繁良种母畜（牛）补助2477头/只涉及农户1398户，计划补助743.1万元；29.巴仁乡自繁良种母（羊）畜补助7470头/只涉及农户1154户，计划补助224.1万元；30.阿克陶镇性控冻精配种并定胎（牛）补助232头/只涉及农户232户，计划补助5.5825万元；31.塔尔乡性控冻精配种并定胎（牛）补助1头/只涉及农户1户，计划补助0.02万元；32.玉麦镇性控冻精配种并定胎（牛）补助61头/只涉及农户38户，计划补助1.22万元；33.玉麦镇人工授精配种并定胎（羊）补助85头/只涉及农户16户，计划补助0.34万元；34.阿克陶镇新建青贮窖补助4座涉及农户4户，计划补助0.4万元；35.皮拉勒乡新建青贮窖补助330座涉及农户313户，计划补助33万元；36.玉麦镇新建青贮窖补助161座涉及农户161户，计划补助16.1万元；37.克孜勒陶镇新建青贮窖补助11座涉及农户6户，计划补助1.1万元；38.巴仁乡新建及改造棚圈/青贮窖共11座涉及农户11户（改造棚圈1座，新建青贮窖1座，改造青贮窖9座），计划补助0.65万元；39.玉麦镇改造青贮窖补助3座涉及农户3户，计划补助0.15万元；40.阿克陶镇养殖圈舍设施改造补助3座涉及农户3户，计划补助0.3万元；41.喀热开其克乡养殖圈舍设施改造补助43座涉及农户43户，计划补助4.3万元；42.皮拉勒乡养殖圈舍设施改造补助291座涉及农户288户，计划补助29.1万元；43.玉麦镇养殖圈舍设施改造补助158座涉及农户158户，计划补助15.8万元；44.恰尔隆镇养殖圈舍设施改造补助5座涉及农户5户，计划补助0.5万元；45.阿克陶镇饲草料补助12814吨涉及农户421户，计划补助64.07万元；46.喀热开其克乡饲草料补助1993吨涉及农户42户，计划补助9.965万元；47.皮拉勒乡饲草料补助21557.2吨涉及农户760户，计划补助107.786万元；48.玉麦镇饲草料补助4801吨涉及农户104户，计划补助24.005万元；49.塔尔乡饲草料补助482吨涉及农户88户，计划补助2.41万元；50.巴仁乡饲草料补助731.5吨涉及农户66户，计划补助3.6075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</si>
  <si>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</si>
  <si>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</si>
  <si>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</si>
  <si>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</si>
  <si>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</si>
  <si>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r>
      <rPr>
        <sz val="16"/>
        <rFont val="宋体"/>
        <charset val="134"/>
      </rPr>
      <t>巴仁乡阿热买里村林果业基地提升改造项目</t>
    </r>
  </si>
  <si>
    <r>
      <rPr>
        <sz val="16"/>
        <rFont val="宋体"/>
        <charset val="134"/>
      </rPr>
      <t>林草基地建设</t>
    </r>
  </si>
  <si>
    <r>
      <rPr>
        <sz val="16"/>
        <rFont val="宋体"/>
        <charset val="134"/>
      </rPr>
      <t>巴仁乡阿热买里村</t>
    </r>
  </si>
  <si>
    <r>
      <rPr>
        <sz val="16"/>
        <rFont val="Times New Roman"/>
        <charset val="134"/>
      </rPr>
      <t>1.</t>
    </r>
    <r>
      <rPr>
        <sz val="16"/>
        <rFont val="宋体"/>
        <charset val="134"/>
      </rPr>
      <t>为阿热买里村</t>
    </r>
    <r>
      <rPr>
        <sz val="16"/>
        <rFont val="Times New Roman"/>
        <charset val="134"/>
      </rPr>
      <t>6000</t>
    </r>
    <r>
      <rPr>
        <sz val="16"/>
        <rFont val="宋体"/>
        <charset val="134"/>
      </rPr>
      <t>亩林果基地修建围栏及附属</t>
    </r>
    <r>
      <rPr>
        <sz val="16"/>
        <rFont val="Times New Roman"/>
        <charset val="134"/>
      </rPr>
      <t>,</t>
    </r>
    <r>
      <rPr>
        <sz val="16"/>
        <rFont val="宋体"/>
        <charset val="134"/>
      </rPr>
      <t>围栏长度预计</t>
    </r>
    <r>
      <rPr>
        <sz val="16"/>
        <rFont val="Times New Roman"/>
        <charset val="134"/>
      </rPr>
      <t>20</t>
    </r>
    <r>
      <rPr>
        <sz val="16"/>
        <rFont val="宋体"/>
        <charset val="134"/>
      </rPr>
      <t>公里，计划投资</t>
    </r>
    <r>
      <rPr>
        <sz val="16"/>
        <rFont val="Times New Roman"/>
        <charset val="134"/>
      </rPr>
      <t>250</t>
    </r>
    <r>
      <rPr>
        <sz val="16"/>
        <rFont val="宋体"/>
        <charset val="134"/>
      </rPr>
      <t>万元。</t>
    </r>
    <r>
      <rPr>
        <sz val="16"/>
        <rFont val="Times New Roman"/>
        <charset val="134"/>
      </rPr>
      <t>2.</t>
    </r>
    <r>
      <rPr>
        <sz val="16"/>
        <rFont val="宋体"/>
        <charset val="134"/>
      </rPr>
      <t>计划为阿热买里村</t>
    </r>
    <r>
      <rPr>
        <sz val="16"/>
        <rFont val="Times New Roman"/>
        <charset val="134"/>
      </rPr>
      <t>960</t>
    </r>
    <r>
      <rPr>
        <sz val="16"/>
        <rFont val="宋体"/>
        <charset val="134"/>
      </rPr>
      <t>亩林果基地铺设滴灌，安装防护栏预计</t>
    </r>
    <r>
      <rPr>
        <sz val="16"/>
        <rFont val="Times New Roman"/>
        <charset val="134"/>
      </rPr>
      <t>7</t>
    </r>
    <r>
      <rPr>
        <sz val="16"/>
        <rFont val="宋体"/>
        <charset val="134"/>
      </rPr>
      <t>公里</t>
    </r>
    <r>
      <rPr>
        <sz val="16"/>
        <rFont val="Times New Roman"/>
        <charset val="134"/>
      </rPr>
      <t>,</t>
    </r>
    <r>
      <rPr>
        <sz val="16"/>
        <rFont val="宋体"/>
        <charset val="134"/>
      </rPr>
      <t>滴灌主管网预计</t>
    </r>
    <r>
      <rPr>
        <sz val="16"/>
        <rFont val="Times New Roman"/>
        <charset val="134"/>
      </rPr>
      <t>2</t>
    </r>
    <r>
      <rPr>
        <sz val="16"/>
        <rFont val="宋体"/>
        <charset val="134"/>
      </rPr>
      <t>公里、支管网预计</t>
    </r>
    <r>
      <rPr>
        <sz val="16"/>
        <rFont val="Times New Roman"/>
        <charset val="134"/>
      </rPr>
      <t>4.2</t>
    </r>
    <r>
      <rPr>
        <sz val="16"/>
        <rFont val="宋体"/>
        <charset val="134"/>
      </rPr>
      <t>公里及地面毛管、配套检查井、阀门井等配套设施，预计投资</t>
    </r>
    <r>
      <rPr>
        <sz val="16"/>
        <rFont val="Times New Roman"/>
        <charset val="134"/>
      </rPr>
      <t>250</t>
    </r>
    <r>
      <rPr>
        <sz val="16"/>
        <rFont val="宋体"/>
        <charset val="134"/>
      </rPr>
      <t>万元。</t>
    </r>
  </si>
  <si>
    <r>
      <rPr>
        <sz val="16"/>
        <rFont val="宋体"/>
        <charset val="134"/>
      </rPr>
      <t>自然资源局</t>
    </r>
  </si>
  <si>
    <r>
      <rPr>
        <sz val="16"/>
        <rFont val="宋体"/>
        <charset val="134"/>
      </rPr>
      <t>吾不力卡斯木</t>
    </r>
    <r>
      <rPr>
        <sz val="16"/>
        <rFont val="Times New Roman"/>
        <charset val="134"/>
      </rPr>
      <t>·</t>
    </r>
    <r>
      <rPr>
        <sz val="16"/>
        <rFont val="宋体"/>
        <charset val="134"/>
      </rPr>
      <t>吐地</t>
    </r>
  </si>
  <si>
    <r>
      <rPr>
        <sz val="16"/>
        <rFont val="宋体"/>
        <charset val="134"/>
      </rPr>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r>
  </si>
  <si>
    <t>AKT-DHJB-003-1</t>
  </si>
  <si>
    <t>阿克陶县林果业补助项目</t>
  </si>
  <si>
    <r>
      <rPr>
        <sz val="16"/>
        <rFont val="宋体"/>
        <charset val="134"/>
      </rPr>
      <t>林果业</t>
    </r>
  </si>
  <si>
    <t>阿克陶镇、布伦口乡、喀热开其克乡、恰尔隆镇、皮拉勒乡、巴仁乡</t>
  </si>
  <si>
    <t>阿克陶县林果业补助类型9项，计划投资共34.47735万元，其中：1.克孜勒陶镇品种优化补助100亩，涉及农户10户，补助资金4万元；2.皮拉勒乡品种优化补助210.69亩，涉及农户57户，补助资金8.4276万元；3.玉麦镇品种优化15亩，涉及农户1户，计划补助0.6万元；4.巴仁乡品种优化补助137.3亩，涉及农户55户，补助资金5.492万元；5.巴仁乡整形修剪补助1480.7亩，涉及农户286户，补助资金13.3263万元；6.玉麦镇整形修剪补助119.9亩，涉及农户23户，补助资金1.0791万元；7.皮拉勒乡整形修剪补助20.8亩，涉及农户6户，补助资金0.1872万元；8.皮拉勒乡病虫害防治补助23.8亩，涉及农户7户，补助资金0.2261万元；9.玉麦镇病虫害防治补助119.9亩涉及农户23户，补助资金1.13905万元。</t>
  </si>
  <si>
    <t>通过项目实施，扶持本村农户继续扩大生产规模，提升农户积极性；激发群众创业就业热情，拓宽群众就业增收渠道，促进农户不断增收创收，进一步提高群众的经济收入，加强群众的幸福感与获得感。</t>
  </si>
  <si>
    <t>休闲农业与乡村旅游</t>
  </si>
  <si>
    <t>AKT24-004-1</t>
  </si>
  <si>
    <r>
      <rPr>
        <sz val="16"/>
        <rFont val="宋体"/>
        <charset val="134"/>
      </rPr>
      <t>克孜勒陶镇塔木喀拉村星空民宿建设项目</t>
    </r>
  </si>
  <si>
    <r>
      <rPr>
        <sz val="16"/>
        <rFont val="宋体"/>
        <charset val="134"/>
      </rPr>
      <t>休闲农业与乡村旅游</t>
    </r>
  </si>
  <si>
    <r>
      <rPr>
        <sz val="16"/>
        <rFont val="宋体"/>
        <charset val="134"/>
      </rPr>
      <t>克孜勒陶镇塔木喀拉村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</si>
  <si>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</si>
  <si>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新建星空帐篷</t>
    </r>
    <r>
      <rPr>
        <sz val="16"/>
        <rFont val="Times New Roman"/>
        <charset val="134"/>
      </rPr>
      <t>8</t>
    </r>
    <r>
      <rPr>
        <sz val="16"/>
        <rFont val="宋体"/>
        <charset val="134"/>
      </rPr>
      <t>套（含底座、电气设备等）；</t>
    </r>
    <r>
      <rPr>
        <sz val="16"/>
        <rFont val="Times New Roman"/>
        <charset val="134"/>
      </rPr>
      <t>2.</t>
    </r>
    <r>
      <rPr>
        <sz val="16"/>
        <rFont val="宋体"/>
        <charset val="134"/>
      </rPr>
      <t>供电工程</t>
    </r>
    <r>
      <rPr>
        <sz val="16"/>
        <rFont val="Times New Roman"/>
        <charset val="134"/>
      </rPr>
      <t>3.6</t>
    </r>
    <r>
      <rPr>
        <sz val="16"/>
        <rFont val="宋体"/>
        <charset val="134"/>
      </rPr>
      <t>千米（含</t>
    </r>
    <r>
      <rPr>
        <sz val="16"/>
        <rFont val="Times New Roman"/>
        <charset val="134"/>
      </rPr>
      <t>160KV</t>
    </r>
    <r>
      <rPr>
        <sz val="16"/>
        <rFont val="宋体"/>
        <charset val="134"/>
      </rPr>
      <t>变压器</t>
    </r>
    <r>
      <rPr>
        <sz val="16"/>
        <rFont val="Times New Roman"/>
        <charset val="134"/>
      </rPr>
      <t>1</t>
    </r>
    <r>
      <rPr>
        <sz val="16"/>
        <rFont val="宋体"/>
        <charset val="134"/>
      </rPr>
      <t>台、立</t>
    </r>
    <r>
      <rPr>
        <sz val="16"/>
        <rFont val="Times New Roman"/>
        <charset val="134"/>
      </rPr>
      <t>12</t>
    </r>
    <r>
      <rPr>
        <sz val="16"/>
        <rFont val="宋体"/>
        <charset val="134"/>
      </rPr>
      <t>米电杆</t>
    </r>
    <r>
      <rPr>
        <sz val="16"/>
        <rFont val="Times New Roman"/>
        <charset val="134"/>
      </rPr>
      <t>48</t>
    </r>
    <r>
      <rPr>
        <sz val="16"/>
        <rFont val="宋体"/>
        <charset val="134"/>
      </rPr>
      <t>个）；</t>
    </r>
    <r>
      <rPr>
        <sz val="16"/>
        <rFont val="Times New Roman"/>
        <charset val="134"/>
      </rPr>
      <t>3.</t>
    </r>
    <r>
      <rPr>
        <sz val="16"/>
        <rFont val="宋体"/>
        <charset val="134"/>
      </rPr>
      <t>供排水管网</t>
    </r>
    <r>
      <rPr>
        <sz val="16"/>
        <rFont val="Times New Roman"/>
        <charset val="134"/>
      </rPr>
      <t>1</t>
    </r>
    <r>
      <rPr>
        <sz val="16"/>
        <rFont val="宋体"/>
        <charset val="134"/>
      </rPr>
      <t>千米（含改造泵房</t>
    </r>
    <r>
      <rPr>
        <sz val="16"/>
        <rFont val="Times New Roman"/>
        <charset val="134"/>
      </rPr>
      <t>1</t>
    </r>
    <r>
      <rPr>
        <sz val="16"/>
        <rFont val="宋体"/>
        <charset val="134"/>
      </rPr>
      <t>座、新建集水池一座、化粪池一座）；</t>
    </r>
    <r>
      <rPr>
        <sz val="16"/>
        <rFont val="Times New Roman"/>
        <charset val="134"/>
      </rPr>
      <t>4.</t>
    </r>
    <r>
      <rPr>
        <sz val="16"/>
        <rFont val="宋体"/>
        <charset val="134"/>
      </rPr>
      <t>新建步道</t>
    </r>
    <r>
      <rPr>
        <sz val="16"/>
        <rFont val="Times New Roman"/>
        <charset val="134"/>
      </rPr>
      <t>230</t>
    </r>
    <r>
      <rPr>
        <sz val="16"/>
        <rFont val="宋体"/>
        <charset val="134"/>
      </rPr>
      <t>米及其附属配套设施；</t>
    </r>
    <r>
      <rPr>
        <sz val="16"/>
        <rFont val="Times New Roman"/>
        <charset val="134"/>
      </rPr>
      <t>5.100</t>
    </r>
    <r>
      <rPr>
        <sz val="16"/>
        <rFont val="宋体"/>
        <charset val="134"/>
      </rPr>
      <t>平方米公共厕所</t>
    </r>
    <r>
      <rPr>
        <sz val="16"/>
        <rFont val="Times New Roman"/>
        <charset val="134"/>
      </rPr>
      <t>1</t>
    </r>
    <r>
      <rPr>
        <sz val="16"/>
        <rFont val="宋体"/>
        <charset val="134"/>
      </rPr>
      <t>座及附属管网配套设施。</t>
    </r>
  </si>
  <si>
    <r>
      <rPr>
        <sz val="16"/>
        <rFont val="宋体"/>
        <charset val="134"/>
      </rPr>
      <t>文旅局</t>
    </r>
  </si>
  <si>
    <r>
      <rPr>
        <sz val="16"/>
        <rFont val="宋体"/>
        <charset val="134"/>
      </rPr>
      <t>冯东明</t>
    </r>
  </si>
  <si>
    <r>
      <rPr>
        <sz val="16"/>
        <rFont val="宋体"/>
        <charset val="134"/>
      </rPr>
      <t>廖为星</t>
    </r>
  </si>
  <si>
    <r>
      <rPr>
        <sz val="16"/>
        <rFont val="宋体"/>
        <charset val="134"/>
      </rPr>
      <t>依托塔木喀拉草场拥有丰富的旅游资源，通过项目实施进一步改善旅游基础条件，发展壮大乡村旅游产业，传承柯尔克孜族文化，提高村集体自身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功能，增加就业岗位，带动牧民增收致富。通过实施本项目，预计可直接带动</t>
    </r>
    <r>
      <rPr>
        <sz val="16"/>
        <rFont val="Times New Roman"/>
        <charset val="134"/>
      </rPr>
      <t>3</t>
    </r>
    <r>
      <rPr>
        <sz val="16"/>
        <rFont val="宋体"/>
        <charset val="134"/>
      </rPr>
      <t>人就业，每年增加集体收入</t>
    </r>
    <r>
      <rPr>
        <sz val="16"/>
        <rFont val="Times New Roman"/>
        <charset val="134"/>
      </rPr>
      <t>5</t>
    </r>
    <r>
      <rPr>
        <sz val="16"/>
        <rFont val="宋体"/>
        <charset val="134"/>
      </rPr>
      <t>万元。</t>
    </r>
  </si>
  <si>
    <r>
      <rPr>
        <sz val="16"/>
        <rFont val="宋体"/>
        <charset val="134"/>
      </rPr>
      <t>项目实施后，固定资产归村集体所有，由村集体负责招租，委托有资质的企业运营管理。</t>
    </r>
  </si>
  <si>
    <t>光伏电站建设</t>
  </si>
  <si>
    <t>加工流通项目</t>
  </si>
  <si>
    <t>农产品仓储保鲜冷链基础设施建设</t>
  </si>
  <si>
    <t>产地初加工和精深加工</t>
  </si>
  <si>
    <t>市场建设和农村电商物流</t>
  </si>
  <si>
    <t>AKT24-005-3</t>
  </si>
  <si>
    <r>
      <rPr>
        <sz val="16"/>
        <rFont val="宋体"/>
        <charset val="134"/>
      </rPr>
      <t>就业基地建设项目</t>
    </r>
  </si>
  <si>
    <r>
      <rPr>
        <sz val="16"/>
        <rFont val="宋体"/>
        <charset val="134"/>
      </rPr>
      <t>市场建设和农村电商物流</t>
    </r>
  </si>
  <si>
    <r>
      <rPr>
        <sz val="16"/>
        <rFont val="宋体"/>
        <charset val="134"/>
      </rPr>
      <t>玉麦镇加依铁热克村</t>
    </r>
  </si>
  <si>
    <r>
      <rPr>
        <sz val="16"/>
        <rFont val="Times New Roman"/>
        <charset val="134"/>
      </rPr>
      <t>1.</t>
    </r>
    <r>
      <rPr>
        <sz val="16"/>
        <rFont val="宋体"/>
        <charset val="134"/>
      </rPr>
      <t>在夕阳红右边新建</t>
    </r>
    <r>
      <rPr>
        <sz val="16"/>
        <rFont val="Times New Roman"/>
        <charset val="134"/>
      </rPr>
      <t>400</t>
    </r>
    <r>
      <rPr>
        <sz val="16"/>
        <rFont val="宋体"/>
        <charset val="134"/>
      </rPr>
      <t>㎡门面房及附属工程，砖混结构，地上两层，</t>
    </r>
    <r>
      <rPr>
        <sz val="16"/>
        <rFont val="Times New Roman"/>
        <charset val="134"/>
      </rPr>
      <t>50</t>
    </r>
    <r>
      <rPr>
        <sz val="16"/>
        <rFont val="宋体"/>
        <charset val="134"/>
      </rPr>
      <t>㎡</t>
    </r>
    <r>
      <rPr>
        <sz val="16"/>
        <rFont val="Times New Roman"/>
        <charset val="134"/>
      </rPr>
      <t>/</t>
    </r>
    <r>
      <rPr>
        <sz val="16"/>
        <rFont val="宋体"/>
        <charset val="134"/>
      </rPr>
      <t>间，共</t>
    </r>
    <r>
      <rPr>
        <sz val="16"/>
        <rFont val="Times New Roman"/>
        <charset val="134"/>
      </rPr>
      <t>8</t>
    </r>
    <r>
      <rPr>
        <sz val="16"/>
        <rFont val="宋体"/>
        <charset val="134"/>
      </rPr>
      <t>间，配套水、电管网设施，</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120</t>
    </r>
    <r>
      <rPr>
        <sz val="16"/>
        <rFont val="宋体"/>
        <charset val="134"/>
      </rPr>
      <t>万元。</t>
    </r>
    <r>
      <rPr>
        <sz val="16"/>
        <rFont val="Times New Roman"/>
        <charset val="134"/>
      </rPr>
      <t>2.</t>
    </r>
    <r>
      <rPr>
        <sz val="16"/>
        <rFont val="宋体"/>
        <charset val="134"/>
      </rPr>
      <t>在加依铁热克村寺管会门口新建</t>
    </r>
    <r>
      <rPr>
        <sz val="16"/>
        <rFont val="Times New Roman"/>
        <charset val="134"/>
      </rPr>
      <t>600</t>
    </r>
    <r>
      <rPr>
        <sz val="16"/>
        <rFont val="宋体"/>
        <charset val="134"/>
      </rPr>
      <t>㎡门面房及配套水、电管网设施，砖混结构，</t>
    </r>
    <r>
      <rPr>
        <sz val="16"/>
        <rFont val="Times New Roman"/>
        <charset val="134"/>
      </rPr>
      <t>50</t>
    </r>
    <r>
      <rPr>
        <sz val="16"/>
        <rFont val="宋体"/>
        <charset val="134"/>
      </rPr>
      <t>㎡</t>
    </r>
    <r>
      <rPr>
        <sz val="16"/>
        <rFont val="Times New Roman"/>
        <charset val="134"/>
      </rPr>
      <t>/</t>
    </r>
    <r>
      <rPr>
        <sz val="16"/>
        <rFont val="宋体"/>
        <charset val="134"/>
      </rPr>
      <t>间，地上两层，共</t>
    </r>
    <r>
      <rPr>
        <sz val="16"/>
        <rFont val="Times New Roman"/>
        <charset val="134"/>
      </rPr>
      <t>12</t>
    </r>
    <r>
      <rPr>
        <sz val="16"/>
        <rFont val="宋体"/>
        <charset val="134"/>
      </rPr>
      <t>间，</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180</t>
    </r>
    <r>
      <rPr>
        <sz val="16"/>
        <rFont val="宋体"/>
        <charset val="134"/>
      </rPr>
      <t>万元。计划总投资</t>
    </r>
    <r>
      <rPr>
        <sz val="16"/>
        <rFont val="Times New Roman"/>
        <charset val="134"/>
      </rPr>
      <t>300</t>
    </r>
    <r>
      <rPr>
        <sz val="16"/>
        <rFont val="宋体"/>
        <charset val="134"/>
      </rPr>
      <t>万元。资产归村集体所有，收益用于壮大村集体经济。</t>
    </r>
  </si>
  <si>
    <r>
      <rPr>
        <sz val="16"/>
        <rFont val="宋体"/>
        <charset val="134"/>
      </rPr>
      <t>商信局</t>
    </r>
  </si>
  <si>
    <r>
      <rPr>
        <sz val="16"/>
        <rFont val="宋体"/>
        <charset val="134"/>
      </rPr>
      <t>艾孜木江</t>
    </r>
    <r>
      <rPr>
        <sz val="16"/>
        <rFont val="Times New Roman"/>
        <charset val="134"/>
      </rPr>
      <t>·</t>
    </r>
    <r>
      <rPr>
        <sz val="16"/>
        <rFont val="宋体"/>
        <charset val="134"/>
      </rPr>
      <t>莫拉艾买提</t>
    </r>
  </si>
  <si>
    <r>
      <rPr>
        <sz val="16"/>
        <rFont val="宋体"/>
        <charset val="134"/>
      </rPr>
      <t>李世锋</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</si>
  <si>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12</t>
    </r>
    <r>
      <rPr>
        <sz val="16"/>
        <rFont val="宋体"/>
        <charset val="134"/>
      </rPr>
      <t>人；助力脱贫攻坚巩固提升和乡村振兴的有效衔接。</t>
    </r>
  </si>
  <si>
    <r>
      <rPr>
        <sz val="16"/>
        <rFont val="宋体"/>
        <charset val="134"/>
      </rPr>
      <t>响应自治区</t>
    </r>
    <r>
      <rPr>
        <sz val="16"/>
        <rFont val="Times New Roman"/>
        <charset val="134"/>
      </rPr>
      <t>“</t>
    </r>
    <r>
      <rPr>
        <sz val="16"/>
        <rFont val="宋体"/>
        <charset val="134"/>
      </rPr>
      <t>十小工程</t>
    </r>
    <r>
      <rPr>
        <sz val="16"/>
        <rFont val="Times New Roman"/>
        <charset val="134"/>
      </rPr>
      <t>”</t>
    </r>
    <r>
      <rPr>
        <sz val="1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</si>
  <si>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t>品牌打造和展销平台</t>
  </si>
  <si>
    <t>配套基础设施项目</t>
  </si>
  <si>
    <t>小型农田水利设施建设(排碱渠、节水灌溉、防渗渠建设、其它乡村振兴有关的农田水利建设)</t>
  </si>
  <si>
    <t>AKT24-006-3</t>
  </si>
  <si>
    <r>
      <rPr>
        <sz val="16"/>
        <rFont val="宋体"/>
        <charset val="134"/>
      </rPr>
      <t>克州阿克陶县奥依塔克镇皮拉勒村防渗渠建设工程</t>
    </r>
  </si>
  <si>
    <r>
      <rPr>
        <sz val="16"/>
        <rFont val="宋体"/>
        <charset val="134"/>
      </rPr>
      <t>配套基础设施项目</t>
    </r>
  </si>
  <si>
    <r>
      <rPr>
        <sz val="16"/>
        <rFont val="宋体"/>
        <charset val="134"/>
      </rPr>
      <t>小型农田水利设施建设</t>
    </r>
    <r>
      <rPr>
        <sz val="16"/>
        <rFont val="Times New Roman"/>
        <charset val="134"/>
      </rPr>
      <t>(</t>
    </r>
    <r>
      <rPr>
        <sz val="16"/>
        <rFont val="宋体"/>
        <charset val="134"/>
      </rPr>
      <t>排碱渠、节水灌溉、防渗渠建设、其它乡村振兴有关的农田水利建设</t>
    </r>
    <r>
      <rPr>
        <sz val="16"/>
        <rFont val="Times New Roman"/>
        <charset val="134"/>
      </rPr>
      <t>)</t>
    </r>
  </si>
  <si>
    <r>
      <rPr>
        <sz val="16"/>
        <rFont val="宋体"/>
        <charset val="134"/>
      </rPr>
      <t>改建</t>
    </r>
  </si>
  <si>
    <r>
      <rPr>
        <sz val="16"/>
        <rFont val="宋体"/>
        <charset val="134"/>
      </rPr>
      <t>奥依塔克镇皮拉勒村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</si>
  <si>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</si>
  <si>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防渗新建渠道总长</t>
    </r>
    <r>
      <rPr>
        <sz val="16"/>
        <rFont val="Times New Roman"/>
        <charset val="134"/>
      </rPr>
      <t>6.58km</t>
    </r>
    <r>
      <rPr>
        <sz val="16"/>
        <rFont val="宋体"/>
        <charset val="134"/>
      </rPr>
      <t>，新建现浇梯型渠总长</t>
    </r>
    <r>
      <rPr>
        <sz val="16"/>
        <rFont val="Times New Roman"/>
        <charset val="134"/>
      </rPr>
      <t>5495m</t>
    </r>
    <r>
      <rPr>
        <sz val="16"/>
        <rFont val="宋体"/>
        <charset val="134"/>
      </rPr>
      <t>，新建现浇钢筋砼矩型渠总长</t>
    </r>
    <r>
      <rPr>
        <sz val="16"/>
        <rFont val="Times New Roman"/>
        <charset val="134"/>
      </rPr>
      <t>1087m</t>
    </r>
    <r>
      <rPr>
        <sz val="16"/>
        <rFont val="宋体"/>
        <charset val="134"/>
      </rPr>
      <t>。配套新建筑物</t>
    </r>
    <r>
      <rPr>
        <sz val="16"/>
        <rFont val="Times New Roman"/>
        <charset val="134"/>
      </rPr>
      <t>70</t>
    </r>
    <r>
      <rPr>
        <sz val="16"/>
        <rFont val="宋体"/>
        <charset val="134"/>
      </rPr>
      <t>座，其中新建水闸</t>
    </r>
    <r>
      <rPr>
        <sz val="16"/>
        <rFont val="Times New Roman"/>
        <charset val="134"/>
      </rPr>
      <t>56</t>
    </r>
    <r>
      <rPr>
        <sz val="16"/>
        <rFont val="宋体"/>
        <charset val="134"/>
      </rPr>
      <t>座（单向分水闸</t>
    </r>
    <r>
      <rPr>
        <sz val="16"/>
        <rFont val="Times New Roman"/>
        <charset val="134"/>
      </rPr>
      <t>30</t>
    </r>
    <r>
      <rPr>
        <sz val="16"/>
        <rFont val="宋体"/>
        <charset val="134"/>
      </rPr>
      <t>座，双向分水闸</t>
    </r>
    <r>
      <rPr>
        <sz val="16"/>
        <rFont val="Times New Roman"/>
        <charset val="134"/>
      </rPr>
      <t>8</t>
    </r>
    <r>
      <rPr>
        <sz val="16"/>
        <rFont val="宋体"/>
        <charset val="134"/>
      </rPr>
      <t>座，节制单向分水闸</t>
    </r>
    <r>
      <rPr>
        <sz val="16"/>
        <rFont val="Times New Roman"/>
        <charset val="134"/>
      </rPr>
      <t>11</t>
    </r>
    <r>
      <rPr>
        <sz val="16"/>
        <rFont val="宋体"/>
        <charset val="134"/>
      </rPr>
      <t>座，节制双向分水闸</t>
    </r>
    <r>
      <rPr>
        <sz val="16"/>
        <rFont val="Times New Roman"/>
        <charset val="134"/>
      </rPr>
      <t>5</t>
    </r>
    <r>
      <rPr>
        <sz val="16"/>
        <rFont val="宋体"/>
        <charset val="134"/>
      </rPr>
      <t>座，闸联涵联合建筑物</t>
    </r>
    <r>
      <rPr>
        <sz val="16"/>
        <rFont val="Times New Roman"/>
        <charset val="134"/>
      </rPr>
      <t>2</t>
    </r>
    <r>
      <rPr>
        <sz val="16"/>
        <rFont val="宋体"/>
        <charset val="134"/>
      </rPr>
      <t>座），新建桥涵共计</t>
    </r>
    <r>
      <rPr>
        <sz val="16"/>
        <rFont val="Times New Roman"/>
        <charset val="134"/>
      </rPr>
      <t>11</t>
    </r>
    <r>
      <rPr>
        <sz val="16"/>
        <rFont val="宋体"/>
        <charset val="134"/>
      </rPr>
      <t>座（盖板涵</t>
    </r>
    <r>
      <rPr>
        <sz val="16"/>
        <rFont val="Times New Roman"/>
        <charset val="134"/>
      </rPr>
      <t>-8.5m</t>
    </r>
    <r>
      <rPr>
        <sz val="16"/>
        <rFont val="宋体"/>
        <charset val="134"/>
      </rPr>
      <t>宽</t>
    </r>
    <r>
      <rPr>
        <sz val="16"/>
        <rFont val="Times New Roman"/>
        <charset val="134"/>
      </rPr>
      <t>1</t>
    </r>
    <r>
      <rPr>
        <sz val="16"/>
        <rFont val="宋体"/>
        <charset val="134"/>
      </rPr>
      <t>座，盖板涵</t>
    </r>
    <r>
      <rPr>
        <sz val="16"/>
        <rFont val="Times New Roman"/>
        <charset val="134"/>
      </rPr>
      <t>-6m</t>
    </r>
    <r>
      <rPr>
        <sz val="16"/>
        <rFont val="宋体"/>
        <charset val="134"/>
      </rPr>
      <t>宽</t>
    </r>
    <r>
      <rPr>
        <sz val="16"/>
        <rFont val="Times New Roman"/>
        <charset val="134"/>
      </rPr>
      <t>4</t>
    </r>
    <r>
      <rPr>
        <sz val="16"/>
        <rFont val="宋体"/>
        <charset val="134"/>
      </rPr>
      <t>座，盖板涵</t>
    </r>
    <r>
      <rPr>
        <sz val="16"/>
        <rFont val="Times New Roman"/>
        <charset val="134"/>
      </rPr>
      <t xml:space="preserve">-4m </t>
    </r>
    <r>
      <rPr>
        <sz val="16"/>
        <rFont val="宋体"/>
        <charset val="134"/>
      </rPr>
      <t>宽</t>
    </r>
    <r>
      <rPr>
        <sz val="16"/>
        <rFont val="Times New Roman"/>
        <charset val="134"/>
      </rPr>
      <t>4</t>
    </r>
    <r>
      <rPr>
        <sz val="16"/>
        <rFont val="宋体"/>
        <charset val="134"/>
      </rPr>
      <t>座，盖板涵</t>
    </r>
    <r>
      <rPr>
        <sz val="16"/>
        <rFont val="Times New Roman"/>
        <charset val="134"/>
      </rPr>
      <t>-3m</t>
    </r>
    <r>
      <rPr>
        <sz val="16"/>
        <rFont val="宋体"/>
        <charset val="134"/>
      </rPr>
      <t>宽</t>
    </r>
    <r>
      <rPr>
        <sz val="16"/>
        <rFont val="Times New Roman"/>
        <charset val="134"/>
      </rPr>
      <t>2</t>
    </r>
    <r>
      <rPr>
        <sz val="16"/>
        <rFont val="宋体"/>
        <charset val="134"/>
      </rPr>
      <t>座），渠道交叉建筑物</t>
    </r>
    <r>
      <rPr>
        <sz val="16"/>
        <rFont val="Times New Roman"/>
        <charset val="134"/>
      </rPr>
      <t>3</t>
    </r>
    <r>
      <rPr>
        <sz val="16"/>
        <rFont val="宋体"/>
        <charset val="134"/>
      </rPr>
      <t>座（渠下圆管涵</t>
    </r>
    <r>
      <rPr>
        <sz val="16"/>
        <rFont val="Times New Roman"/>
        <charset val="134"/>
      </rPr>
      <t>1</t>
    </r>
    <r>
      <rPr>
        <sz val="16"/>
        <rFont val="宋体"/>
        <charset val="134"/>
      </rPr>
      <t>座，渠上渡槽</t>
    </r>
    <r>
      <rPr>
        <sz val="16"/>
        <rFont val="Times New Roman"/>
        <charset val="134"/>
      </rPr>
      <t>2</t>
    </r>
    <r>
      <rPr>
        <sz val="16"/>
        <rFont val="宋体"/>
        <charset val="134"/>
      </rPr>
      <t>座），安装渠道测桥及水尺点共计</t>
    </r>
    <r>
      <rPr>
        <sz val="16"/>
        <rFont val="Times New Roman"/>
        <charset val="134"/>
      </rPr>
      <t>5</t>
    </r>
    <r>
      <rPr>
        <sz val="16"/>
        <rFont val="宋体"/>
        <charset val="134"/>
      </rPr>
      <t>处。</t>
    </r>
  </si>
  <si>
    <r>
      <rPr>
        <sz val="16"/>
        <rFont val="宋体"/>
        <charset val="134"/>
      </rPr>
      <t>水利局</t>
    </r>
  </si>
  <si>
    <r>
      <rPr>
        <sz val="16"/>
        <rFont val="宋体"/>
        <charset val="134"/>
      </rPr>
      <t>麦麦提朱马</t>
    </r>
    <r>
      <rPr>
        <sz val="16"/>
        <rFont val="Times New Roman"/>
        <charset val="134"/>
      </rPr>
      <t>·</t>
    </r>
    <r>
      <rPr>
        <sz val="16"/>
        <rFont val="宋体"/>
        <charset val="134"/>
      </rPr>
      <t>阿依提库力</t>
    </r>
  </si>
  <si>
    <r>
      <rPr>
        <sz val="16"/>
        <rFont val="宋体"/>
        <charset val="134"/>
      </rPr>
      <t>本项目实施后，提高改善灌溉面积</t>
    </r>
    <r>
      <rPr>
        <sz val="16"/>
        <rFont val="Times New Roman"/>
        <charset val="134"/>
      </rPr>
      <t>1.2</t>
    </r>
    <r>
      <rPr>
        <sz val="16"/>
        <rFont val="宋体"/>
        <charset val="134"/>
      </rPr>
      <t>万亩，提高渠道灌溉水利用系数，有效推动单签农业发展生产。</t>
    </r>
  </si>
  <si>
    <r>
      <rPr>
        <sz val="16"/>
        <rFont val="宋体"/>
        <charset val="134"/>
      </rPr>
      <t>提高水的利用率，改善灌溉条件，节水减水费，增加收入。</t>
    </r>
  </si>
  <si>
    <t>AKT24-006-4</t>
  </si>
  <si>
    <r>
      <rPr>
        <sz val="16"/>
        <rFont val="宋体"/>
        <charset val="134"/>
      </rPr>
      <t>阿克陶县奥依塔克镇阿特奥依纳克村防渗渠建设</t>
    </r>
    <r>
      <rPr>
        <sz val="16"/>
        <rFont val="Times New Roman"/>
        <charset val="134"/>
      </rPr>
      <t>2024</t>
    </r>
    <r>
      <rPr>
        <sz val="16"/>
        <rFont val="宋体"/>
        <charset val="134"/>
      </rPr>
      <t>年中央财政以工代赈项目</t>
    </r>
  </si>
  <si>
    <r>
      <rPr>
        <sz val="16"/>
        <rFont val="宋体"/>
        <charset val="134"/>
      </rPr>
      <t>奥依塔克镇阿特奥依纳克村</t>
    </r>
  </si>
  <si>
    <r>
      <rPr>
        <sz val="16"/>
        <rFont val="宋体"/>
        <charset val="134"/>
      </rPr>
      <t>新建防渗渠</t>
    </r>
    <r>
      <rPr>
        <sz val="16"/>
        <rFont val="Times New Roman"/>
        <charset val="134"/>
      </rPr>
      <t>2</t>
    </r>
    <r>
      <rPr>
        <sz val="16"/>
        <rFont val="宋体"/>
        <charset val="134"/>
      </rPr>
      <t>公里，及配套附属设施，设计流量</t>
    </r>
    <r>
      <rPr>
        <sz val="16"/>
        <rFont val="Times New Roman"/>
        <charset val="134"/>
      </rPr>
      <t>0.5-1m³/s</t>
    </r>
  </si>
  <si>
    <r>
      <rPr>
        <sz val="16"/>
        <rFont val="宋体"/>
        <charset val="134"/>
      </rPr>
      <t>奥依塔克镇</t>
    </r>
  </si>
  <si>
    <r>
      <rPr>
        <sz val="16"/>
        <rFont val="宋体"/>
        <charset val="134"/>
      </rPr>
      <t>铱斯马铱江</t>
    </r>
    <r>
      <rPr>
        <sz val="16"/>
        <rFont val="Times New Roman"/>
        <charset val="134"/>
      </rPr>
      <t>·</t>
    </r>
    <r>
      <rPr>
        <sz val="16"/>
        <rFont val="宋体"/>
        <charset val="134"/>
      </rPr>
      <t>祖农</t>
    </r>
  </si>
  <si>
    <r>
      <rPr>
        <sz val="16"/>
        <rFont val="宋体"/>
        <charset val="134"/>
      </rPr>
      <t>发改委</t>
    </r>
  </si>
  <si>
    <r>
      <rPr>
        <sz val="16"/>
        <rFont val="宋体"/>
        <charset val="134"/>
      </rPr>
      <t>吐尔宏江</t>
    </r>
    <r>
      <rPr>
        <sz val="16"/>
        <rFont val="Times New Roman"/>
        <charset val="134"/>
      </rPr>
      <t>·</t>
    </r>
    <r>
      <rPr>
        <sz val="16"/>
        <rFont val="宋体"/>
        <charset val="134"/>
      </rPr>
      <t>买买提</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</si>
  <si>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45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15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</si>
  <si>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35</t>
    </r>
    <r>
      <rPr>
        <sz val="16"/>
        <rFont val="宋体"/>
        <charset val="134"/>
      </rPr>
      <t>人，发放劳务报酬不低于</t>
    </r>
    <r>
      <rPr>
        <sz val="16"/>
        <rFont val="Times New Roman"/>
        <charset val="134"/>
      </rPr>
      <t>45</t>
    </r>
    <r>
      <rPr>
        <sz val="16"/>
        <rFont val="宋体"/>
        <charset val="134"/>
      </rPr>
      <t>万元。组织务工群众开展技能培训</t>
    </r>
    <r>
      <rPr>
        <sz val="16"/>
        <rFont val="Times New Roman"/>
        <charset val="134"/>
      </rPr>
      <t>15</t>
    </r>
    <r>
      <rPr>
        <sz val="16"/>
        <rFont val="宋体"/>
        <charset val="134"/>
      </rPr>
      <t>人。</t>
    </r>
  </si>
  <si>
    <t>AKT24-006-6</t>
  </si>
  <si>
    <r>
      <rPr>
        <sz val="16"/>
        <rFont val="宋体"/>
        <charset val="134"/>
      </rPr>
      <t>阿克陶县布伦口乡托喀依村防渗渠建设</t>
    </r>
    <r>
      <rPr>
        <sz val="16"/>
        <rFont val="Times New Roman"/>
        <charset val="134"/>
      </rPr>
      <t>2024</t>
    </r>
    <r>
      <rPr>
        <sz val="16"/>
        <rFont val="宋体"/>
        <charset val="134"/>
      </rPr>
      <t>年中央财政以工代赈建设项目</t>
    </r>
  </si>
  <si>
    <r>
      <rPr>
        <sz val="16"/>
        <rFont val="宋体"/>
        <charset val="134"/>
      </rPr>
      <t>布伦口乡托喀依村</t>
    </r>
  </si>
  <si>
    <r>
      <rPr>
        <sz val="16"/>
        <rFont val="宋体"/>
        <charset val="134"/>
      </rPr>
      <t>道路提升改造</t>
    </r>
    <r>
      <rPr>
        <sz val="16"/>
        <rFont val="Times New Roman"/>
        <charset val="134"/>
      </rPr>
      <t>1.5</t>
    </r>
    <r>
      <rPr>
        <sz val="16"/>
        <rFont val="宋体"/>
        <charset val="134"/>
      </rPr>
      <t>公里，新建水渠</t>
    </r>
    <r>
      <rPr>
        <sz val="16"/>
        <rFont val="Times New Roman"/>
        <charset val="134"/>
      </rPr>
      <t>3</t>
    </r>
    <r>
      <rPr>
        <sz val="16"/>
        <rFont val="宋体"/>
        <charset val="134"/>
      </rPr>
      <t>公里，设计流量</t>
    </r>
    <r>
      <rPr>
        <sz val="16"/>
        <rFont val="Times New Roman"/>
        <charset val="134"/>
      </rPr>
      <t>0.2-0.5m³/s</t>
    </r>
    <r>
      <rPr>
        <sz val="16"/>
        <rFont val="宋体"/>
        <charset val="134"/>
      </rPr>
      <t>，附属配套设施。</t>
    </r>
  </si>
  <si>
    <r>
      <rPr>
        <sz val="16"/>
        <rFont val="宋体"/>
        <charset val="134"/>
      </rPr>
      <t>布伦口乡</t>
    </r>
  </si>
  <si>
    <r>
      <rPr>
        <sz val="16"/>
        <rFont val="宋体"/>
        <charset val="134"/>
      </rPr>
      <t>库尔班艾力</t>
    </r>
    <r>
      <rPr>
        <sz val="16"/>
        <rFont val="Times New Roman"/>
        <charset val="134"/>
      </rPr>
      <t>·</t>
    </r>
    <r>
      <rPr>
        <sz val="16"/>
        <rFont val="宋体"/>
        <charset val="134"/>
      </rPr>
      <t>麦麦提艾力</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</si>
  <si>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66</t>
    </r>
    <r>
      <rPr>
        <sz val="16"/>
        <rFont val="宋体"/>
        <charset val="134"/>
      </rPr>
      <t>万元，组织群众参与工程建设不低于</t>
    </r>
    <r>
      <rPr>
        <sz val="16"/>
        <rFont val="Times New Roman"/>
        <charset val="134"/>
      </rPr>
      <t>55</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</si>
  <si>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55</t>
    </r>
    <r>
      <rPr>
        <sz val="16"/>
        <rFont val="宋体"/>
        <charset val="134"/>
      </rPr>
      <t>人，发放劳务报酬不低于</t>
    </r>
    <r>
      <rPr>
        <sz val="16"/>
        <rFont val="Times New Roman"/>
        <charset val="134"/>
      </rPr>
      <t>66</t>
    </r>
    <r>
      <rPr>
        <sz val="16"/>
        <rFont val="宋体"/>
        <charset val="134"/>
      </rPr>
      <t>万元。组织务工群众开展技能培训</t>
    </r>
    <r>
      <rPr>
        <sz val="16"/>
        <rFont val="Times New Roman"/>
        <charset val="134"/>
      </rPr>
      <t>30</t>
    </r>
    <r>
      <rPr>
        <sz val="16"/>
        <rFont val="宋体"/>
        <charset val="134"/>
      </rPr>
      <t>人。</t>
    </r>
  </si>
  <si>
    <t>AKT24-SFC001-3</t>
  </si>
  <si>
    <r>
      <rPr>
        <sz val="16"/>
        <rFont val="宋体"/>
        <charset val="134"/>
      </rPr>
      <t>塔尔乡阿克库木村防渗渠建设项目</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</si>
  <si>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</si>
  <si>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渠道防渗改建长度</t>
    </r>
    <r>
      <rPr>
        <sz val="16"/>
        <rFont val="Times New Roman"/>
        <charset val="134"/>
      </rPr>
      <t>3.79km</t>
    </r>
    <r>
      <rPr>
        <sz val="16"/>
        <rFont val="宋体"/>
        <charset val="134"/>
      </rPr>
      <t>（</t>
    </r>
    <r>
      <rPr>
        <sz val="16"/>
        <rFont val="Times New Roman"/>
        <charset val="134"/>
      </rPr>
      <t>1</t>
    </r>
    <r>
      <rPr>
        <sz val="16"/>
        <rFont val="宋体"/>
        <charset val="134"/>
      </rPr>
      <t>号渠道长度</t>
    </r>
    <r>
      <rPr>
        <sz val="16"/>
        <rFont val="Times New Roman"/>
        <charset val="134"/>
      </rPr>
      <t>0.255km</t>
    </r>
    <r>
      <rPr>
        <sz val="16"/>
        <rFont val="宋体"/>
        <charset val="134"/>
      </rPr>
      <t>，</t>
    </r>
    <r>
      <rPr>
        <sz val="16"/>
        <rFont val="Times New Roman"/>
        <charset val="134"/>
      </rPr>
      <t>2</t>
    </r>
    <r>
      <rPr>
        <sz val="16"/>
        <rFont val="宋体"/>
        <charset val="134"/>
      </rPr>
      <t>号渠道长度</t>
    </r>
    <r>
      <rPr>
        <sz val="16"/>
        <rFont val="Times New Roman"/>
        <charset val="134"/>
      </rPr>
      <t>0.58km</t>
    </r>
    <r>
      <rPr>
        <sz val="16"/>
        <rFont val="宋体"/>
        <charset val="134"/>
      </rPr>
      <t>，</t>
    </r>
    <r>
      <rPr>
        <sz val="16"/>
        <rFont val="Times New Roman"/>
        <charset val="134"/>
      </rPr>
      <t>3</t>
    </r>
    <r>
      <rPr>
        <sz val="16"/>
        <rFont val="宋体"/>
        <charset val="134"/>
      </rPr>
      <t>号渠道长度</t>
    </r>
    <r>
      <rPr>
        <sz val="16"/>
        <rFont val="Times New Roman"/>
        <charset val="134"/>
      </rPr>
      <t>0.3km</t>
    </r>
    <r>
      <rPr>
        <sz val="16"/>
        <rFont val="宋体"/>
        <charset val="134"/>
      </rPr>
      <t>，</t>
    </r>
    <r>
      <rPr>
        <sz val="16"/>
        <rFont val="Times New Roman"/>
        <charset val="134"/>
      </rPr>
      <t>4</t>
    </r>
    <r>
      <rPr>
        <sz val="16"/>
        <rFont val="宋体"/>
        <charset val="134"/>
      </rPr>
      <t>号渠道长度</t>
    </r>
    <r>
      <rPr>
        <sz val="16"/>
        <rFont val="Times New Roman"/>
        <charset val="134"/>
      </rPr>
      <t>0.77km</t>
    </r>
    <r>
      <rPr>
        <sz val="16"/>
        <rFont val="宋体"/>
        <charset val="134"/>
      </rPr>
      <t>，</t>
    </r>
    <r>
      <rPr>
        <sz val="16"/>
        <rFont val="Times New Roman"/>
        <charset val="134"/>
      </rPr>
      <t>5</t>
    </r>
    <r>
      <rPr>
        <sz val="16"/>
        <rFont val="宋体"/>
        <charset val="134"/>
      </rPr>
      <t>号渠道长度</t>
    </r>
    <r>
      <rPr>
        <sz val="16"/>
        <rFont val="Times New Roman"/>
        <charset val="134"/>
      </rPr>
      <t>0.094km</t>
    </r>
    <r>
      <rPr>
        <sz val="16"/>
        <rFont val="宋体"/>
        <charset val="134"/>
      </rPr>
      <t>，</t>
    </r>
    <r>
      <rPr>
        <sz val="16"/>
        <rFont val="Times New Roman"/>
        <charset val="134"/>
      </rPr>
      <t>6</t>
    </r>
    <r>
      <rPr>
        <sz val="16"/>
        <rFont val="宋体"/>
        <charset val="134"/>
      </rPr>
      <t>号渠道长度</t>
    </r>
    <r>
      <rPr>
        <sz val="16"/>
        <rFont val="Times New Roman"/>
        <charset val="134"/>
      </rPr>
      <t>0.51km</t>
    </r>
    <r>
      <rPr>
        <sz val="16"/>
        <rFont val="宋体"/>
        <charset val="134"/>
      </rPr>
      <t>，</t>
    </r>
    <r>
      <rPr>
        <sz val="16"/>
        <rFont val="Times New Roman"/>
        <charset val="134"/>
      </rPr>
      <t>7</t>
    </r>
    <r>
      <rPr>
        <sz val="16"/>
        <rFont val="宋体"/>
        <charset val="134"/>
      </rPr>
      <t>号渠道长度</t>
    </r>
    <r>
      <rPr>
        <sz val="16"/>
        <rFont val="Times New Roman"/>
        <charset val="134"/>
      </rPr>
      <t>0.46km</t>
    </r>
    <r>
      <rPr>
        <sz val="16"/>
        <rFont val="宋体"/>
        <charset val="134"/>
      </rPr>
      <t>，</t>
    </r>
    <r>
      <rPr>
        <sz val="16"/>
        <rFont val="Times New Roman"/>
        <charset val="134"/>
      </rPr>
      <t>8</t>
    </r>
    <r>
      <rPr>
        <sz val="16"/>
        <rFont val="宋体"/>
        <charset val="134"/>
      </rPr>
      <t>号渠道长度</t>
    </r>
    <r>
      <rPr>
        <sz val="16"/>
        <rFont val="Times New Roman"/>
        <charset val="134"/>
      </rPr>
      <t>431m</t>
    </r>
    <r>
      <rPr>
        <sz val="16"/>
        <rFont val="宋体"/>
        <charset val="134"/>
      </rPr>
      <t>，</t>
    </r>
    <r>
      <rPr>
        <sz val="16"/>
        <rFont val="Times New Roman"/>
        <charset val="134"/>
      </rPr>
      <t>9</t>
    </r>
    <r>
      <rPr>
        <sz val="16"/>
        <rFont val="宋体"/>
        <charset val="134"/>
      </rPr>
      <t>号渠道长度</t>
    </r>
    <r>
      <rPr>
        <sz val="16"/>
        <rFont val="Times New Roman"/>
        <charset val="134"/>
      </rPr>
      <t>0.39km</t>
    </r>
    <r>
      <rPr>
        <sz val="16"/>
        <rFont val="宋体"/>
        <charset val="134"/>
      </rPr>
      <t>），防渗改建利用原有渠道，渠道设计流量</t>
    </r>
    <r>
      <rPr>
        <sz val="16"/>
        <rFont val="Times New Roman"/>
        <charset val="134"/>
      </rPr>
      <t>0.1m³/s</t>
    </r>
    <r>
      <rPr>
        <sz val="16"/>
        <rFont val="宋体"/>
        <charset val="134"/>
      </rPr>
      <t>，加大流量</t>
    </r>
    <r>
      <rPr>
        <sz val="16"/>
        <rFont val="Times New Roman"/>
        <charset val="134"/>
      </rPr>
      <t>0.15m³/s</t>
    </r>
    <r>
      <rPr>
        <sz val="16"/>
        <rFont val="宋体"/>
        <charset val="134"/>
      </rPr>
      <t>。渠系建筑物</t>
    </r>
    <r>
      <rPr>
        <sz val="16"/>
        <rFont val="Times New Roman"/>
        <charset val="134"/>
      </rPr>
      <t>79</t>
    </r>
    <r>
      <rPr>
        <sz val="16"/>
        <rFont val="宋体"/>
        <charset val="134"/>
      </rPr>
      <t>座，其中：节制分水闸</t>
    </r>
    <r>
      <rPr>
        <sz val="16"/>
        <rFont val="Times New Roman"/>
        <charset val="134"/>
      </rPr>
      <t>44</t>
    </r>
    <r>
      <rPr>
        <sz val="16"/>
        <rFont val="宋体"/>
        <charset val="134"/>
      </rPr>
      <t>座（节制左右分水闸</t>
    </r>
    <r>
      <rPr>
        <sz val="16"/>
        <rFont val="Times New Roman"/>
        <charset val="134"/>
      </rPr>
      <t>3</t>
    </r>
    <r>
      <rPr>
        <sz val="16"/>
        <rFont val="宋体"/>
        <charset val="134"/>
      </rPr>
      <t>座、节制左分水闸</t>
    </r>
    <r>
      <rPr>
        <sz val="16"/>
        <rFont val="Times New Roman"/>
        <charset val="134"/>
      </rPr>
      <t>7</t>
    </r>
    <r>
      <rPr>
        <sz val="16"/>
        <rFont val="宋体"/>
        <charset val="134"/>
      </rPr>
      <t>座、节制右分水闸</t>
    </r>
    <r>
      <rPr>
        <sz val="16"/>
        <rFont val="Times New Roman"/>
        <charset val="134"/>
      </rPr>
      <t>34</t>
    </r>
    <r>
      <rPr>
        <sz val="16"/>
        <rFont val="宋体"/>
        <charset val="134"/>
      </rPr>
      <t>座），桥涵</t>
    </r>
    <r>
      <rPr>
        <sz val="16"/>
        <rFont val="Times New Roman"/>
        <charset val="134"/>
      </rPr>
      <t>33</t>
    </r>
    <r>
      <rPr>
        <sz val="16"/>
        <rFont val="宋体"/>
        <charset val="134"/>
      </rPr>
      <t>座（交通桥</t>
    </r>
    <r>
      <rPr>
        <sz val="16"/>
        <rFont val="Times New Roman"/>
        <charset val="134"/>
      </rPr>
      <t>3</t>
    </r>
    <r>
      <rPr>
        <sz val="16"/>
        <rFont val="宋体"/>
        <charset val="134"/>
      </rPr>
      <t>座、涵管桥</t>
    </r>
    <r>
      <rPr>
        <sz val="16"/>
        <rFont val="Times New Roman"/>
        <charset val="134"/>
      </rPr>
      <t>30</t>
    </r>
    <r>
      <rPr>
        <sz val="16"/>
        <rFont val="宋体"/>
        <charset val="134"/>
      </rPr>
      <t>座），跨渠钢管</t>
    </r>
    <r>
      <rPr>
        <sz val="16"/>
        <rFont val="Times New Roman"/>
        <charset val="134"/>
      </rPr>
      <t>2</t>
    </r>
    <r>
      <rPr>
        <sz val="16"/>
        <rFont val="宋体"/>
        <charset val="134"/>
      </rPr>
      <t>座。</t>
    </r>
  </si>
  <si>
    <r>
      <rPr>
        <sz val="16"/>
        <rFont val="宋体"/>
        <charset val="134"/>
      </rPr>
      <t>在本村大量高标准农田集中统一流转后，农民可耕种的土地相对有限，为保证农民有地种，有种植、林果、养殖收入，按照州委大力实施</t>
    </r>
    <r>
      <rPr>
        <sz val="16"/>
        <rFont val="Times New Roman"/>
        <charset val="134"/>
      </rPr>
      <t>“</t>
    </r>
    <r>
      <rPr>
        <sz val="16"/>
        <rFont val="宋体"/>
        <charset val="134"/>
      </rPr>
      <t>四个百万</t>
    </r>
    <r>
      <rPr>
        <sz val="16"/>
        <rFont val="Times New Roman"/>
        <charset val="134"/>
      </rPr>
      <t>”</t>
    </r>
    <r>
      <rPr>
        <sz val="16"/>
        <rFont val="宋体"/>
        <charset val="134"/>
      </rPr>
      <t>工程，依托阿克陶县林果业高质量发展布局，积极与</t>
    </r>
    <r>
      <rPr>
        <sz val="16"/>
        <rFont val="Times New Roman"/>
        <charset val="134"/>
      </rPr>
      <t>41</t>
    </r>
    <r>
      <rPr>
        <sz val="16"/>
        <rFont val="宋体"/>
        <charset val="134"/>
      </rPr>
      <t>团草湖镇</t>
    </r>
    <r>
      <rPr>
        <sz val="16"/>
        <rFont val="Times New Roman"/>
        <charset val="134"/>
      </rPr>
      <t>7</t>
    </r>
    <r>
      <rPr>
        <sz val="16"/>
        <rFont val="宋体"/>
        <charset val="134"/>
      </rPr>
      <t>连沟通对接，共同推动</t>
    </r>
    <r>
      <rPr>
        <sz val="16"/>
        <rFont val="Times New Roman"/>
        <charset val="134"/>
      </rPr>
      <t>“</t>
    </r>
    <r>
      <rPr>
        <sz val="16"/>
        <rFont val="宋体"/>
        <charset val="134"/>
      </rPr>
      <t>连村共建</t>
    </r>
    <r>
      <rPr>
        <sz val="16"/>
        <rFont val="Times New Roman"/>
        <charset val="134"/>
      </rPr>
      <t>”</t>
    </r>
    <r>
      <rPr>
        <sz val="16"/>
        <rFont val="宋体"/>
        <charset val="134"/>
      </rPr>
      <t>工作，整合利用</t>
    </r>
    <r>
      <rPr>
        <sz val="16"/>
        <rFont val="Times New Roman"/>
        <charset val="134"/>
      </rPr>
      <t>41</t>
    </r>
    <r>
      <rPr>
        <sz val="16"/>
        <rFont val="宋体"/>
        <charset val="134"/>
      </rPr>
      <t>团草湖镇</t>
    </r>
    <r>
      <rPr>
        <sz val="16"/>
        <rFont val="Times New Roman"/>
        <charset val="134"/>
      </rPr>
      <t>7</t>
    </r>
    <r>
      <rPr>
        <sz val="16"/>
        <rFont val="宋体"/>
        <charset val="134"/>
      </rPr>
      <t>连林果业种植管理技术支持和技术指导优势发展优质林果业。项目建成后，带动</t>
    </r>
    <r>
      <rPr>
        <sz val="16"/>
        <rFont val="Times New Roman"/>
        <charset val="134"/>
      </rPr>
      <t>143</t>
    </r>
    <r>
      <rPr>
        <sz val="16"/>
        <rFont val="宋体"/>
        <charset val="134"/>
      </rPr>
      <t>户农民科学种植管理，提升林果品质，打造精品林果产业，提高果品附加值，增加农民林果业收入。逐步推进塔尔乡林果业高质量发展，助力巩固拓展脱贫攻坚成果和乡村振兴的有效衔接。通过实施该项目可吸纳本县</t>
    </r>
    <r>
      <rPr>
        <sz val="16"/>
        <rFont val="Times New Roman"/>
        <charset val="134"/>
      </rPr>
      <t>30</t>
    </r>
    <r>
      <rPr>
        <sz val="16"/>
        <rFont val="宋体"/>
        <charset val="134"/>
      </rPr>
      <t>人务工就业。</t>
    </r>
  </si>
  <si>
    <r>
      <rPr>
        <sz val="16"/>
        <rFont val="宋体"/>
        <charset val="134"/>
      </rPr>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r>
  </si>
  <si>
    <t>AKT-2024-009</t>
  </si>
  <si>
    <r>
      <rPr>
        <sz val="16"/>
        <rFont val="宋体"/>
        <charset val="134"/>
      </rPr>
      <t>阿克陶县人工增水项目</t>
    </r>
  </si>
  <si>
    <r>
      <rPr>
        <sz val="16"/>
        <rFont val="宋体"/>
        <charset val="134"/>
      </rPr>
      <t>各乡镇场</t>
    </r>
  </si>
  <si>
    <r>
      <rPr>
        <sz val="16"/>
        <rFont val="宋体"/>
        <charset val="134"/>
      </rPr>
      <t>在阿克陶县海拔高度</t>
    </r>
    <r>
      <rPr>
        <sz val="16"/>
        <rFont val="Times New Roman"/>
        <charset val="134"/>
      </rPr>
      <t>3000</t>
    </r>
    <r>
      <rPr>
        <sz val="16"/>
        <rFont val="宋体"/>
        <charset val="134"/>
      </rPr>
      <t>米以上的山区建设</t>
    </r>
    <r>
      <rPr>
        <sz val="16"/>
        <rFont val="Times New Roman"/>
        <charset val="134"/>
      </rPr>
      <t>10</t>
    </r>
    <r>
      <rPr>
        <sz val="16"/>
        <rFont val="宋体"/>
        <charset val="134"/>
      </rPr>
      <t>座地面智能碘化银烟炉，每座智能碘化银烟炉及基础设施配套投资</t>
    </r>
    <r>
      <rPr>
        <sz val="16"/>
        <rFont val="Times New Roman"/>
        <charset val="134"/>
      </rPr>
      <t>30</t>
    </r>
    <r>
      <rPr>
        <sz val="16"/>
        <rFont val="宋体"/>
        <charset val="134"/>
      </rPr>
      <t>万元，共计</t>
    </r>
    <r>
      <rPr>
        <sz val="16"/>
        <rFont val="Times New Roman"/>
        <charset val="134"/>
      </rPr>
      <t>300</t>
    </r>
    <r>
      <rPr>
        <sz val="16"/>
        <rFont val="宋体"/>
        <charset val="134"/>
      </rPr>
      <t>万元。</t>
    </r>
  </si>
  <si>
    <r>
      <rPr>
        <sz val="16"/>
        <rFont val="宋体"/>
        <charset val="134"/>
      </rPr>
      <t>阿克陶县人工影响天气工作办公室</t>
    </r>
  </si>
  <si>
    <r>
      <rPr>
        <sz val="16"/>
        <rFont val="宋体"/>
        <charset val="134"/>
      </rPr>
      <t>艾买提江</t>
    </r>
    <r>
      <rPr>
        <sz val="16"/>
        <rFont val="Times New Roman"/>
        <charset val="134"/>
      </rPr>
      <t>·</t>
    </r>
    <r>
      <rPr>
        <sz val="16"/>
        <rFont val="宋体"/>
        <charset val="134"/>
      </rPr>
      <t>阿不力米提</t>
    </r>
  </si>
  <si>
    <r>
      <rPr>
        <sz val="16"/>
        <rFont val="宋体"/>
        <charset val="134"/>
      </rPr>
      <t>阿克陶县气象局</t>
    </r>
  </si>
  <si>
    <r>
      <rPr>
        <sz val="16"/>
        <rFont val="宋体"/>
        <charset val="134"/>
      </rPr>
      <t>朱林</t>
    </r>
  </si>
  <si>
    <r>
      <rPr>
        <sz val="16"/>
        <rFont val="宋体"/>
        <charset val="134"/>
      </rPr>
      <t>斯马依力江</t>
    </r>
    <r>
      <rPr>
        <sz val="16"/>
        <rFont val="Times New Roman"/>
        <charset val="134"/>
      </rPr>
      <t>·</t>
    </r>
    <r>
      <rPr>
        <sz val="16"/>
        <rFont val="宋体"/>
        <charset val="134"/>
      </rPr>
      <t>买买提</t>
    </r>
  </si>
  <si>
    <r>
      <rPr>
        <sz val="16"/>
        <rFont val="宋体"/>
        <charset val="134"/>
      </rPr>
      <t>通过人工增水手段，每年可以增加近</t>
    </r>
    <r>
      <rPr>
        <sz val="16"/>
        <rFont val="Times New Roman"/>
        <charset val="134"/>
      </rPr>
      <t>2</t>
    </r>
    <r>
      <rPr>
        <sz val="16"/>
        <rFont val="宋体"/>
        <charset val="134"/>
      </rPr>
      <t>亿方水，可有效缓解干旱，助力农牧业增收。</t>
    </r>
  </si>
  <si>
    <r>
      <rPr>
        <sz val="16"/>
        <rFont val="宋体"/>
        <charset val="134"/>
      </rPr>
      <t>通过项目实施增加降水，不仅可以加大自然降雪转化率，增加山区积雪，同时还可以把水作为固体水库储存在山区，成为调节水资源季节分配的重要手段。</t>
    </r>
  </si>
  <si>
    <t>产业园（区）</t>
  </si>
  <si>
    <t>AKT24-007-1</t>
  </si>
  <si>
    <r>
      <rPr>
        <sz val="16"/>
        <rFont val="宋体"/>
        <charset val="134"/>
      </rPr>
      <t>克州阿克陶县现代农业产业园畜牧园区基础设施建设项目</t>
    </r>
  </si>
  <si>
    <r>
      <rPr>
        <sz val="16"/>
        <rFont val="宋体"/>
        <charset val="134"/>
      </rPr>
      <t>产业园（区）</t>
    </r>
  </si>
  <si>
    <r>
      <rPr>
        <sz val="16"/>
        <rFont val="宋体"/>
        <charset val="134"/>
      </rPr>
      <t>现代农业产业园区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</si>
  <si>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</si>
  <si>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克州阿克陶现代农业产业园畜牧园区基础设施建设项目计划总投资</t>
    </r>
    <r>
      <rPr>
        <sz val="16"/>
        <rFont val="Times New Roman"/>
        <charset val="134"/>
      </rPr>
      <t>34500</t>
    </r>
    <r>
      <rPr>
        <sz val="16"/>
        <rFont val="宋体"/>
        <charset val="134"/>
      </rPr>
      <t>万元，其中：政府投资</t>
    </r>
    <r>
      <rPr>
        <sz val="16"/>
        <rFont val="Times New Roman"/>
        <charset val="134"/>
      </rPr>
      <t>22500</t>
    </r>
    <r>
      <rPr>
        <sz val="16"/>
        <rFont val="宋体"/>
        <charset val="134"/>
      </rPr>
      <t>万元（</t>
    </r>
    <r>
      <rPr>
        <sz val="16"/>
        <rFont val="Times New Roman"/>
        <charset val="134"/>
      </rPr>
      <t>2023</t>
    </r>
    <r>
      <rPr>
        <sz val="16"/>
        <rFont val="宋体"/>
        <charset val="134"/>
      </rPr>
      <t>年投资</t>
    </r>
    <r>
      <rPr>
        <sz val="16"/>
        <rFont val="Times New Roman"/>
        <charset val="134"/>
      </rPr>
      <t>16500</t>
    </r>
    <r>
      <rPr>
        <sz val="16"/>
        <rFont val="宋体"/>
        <charset val="134"/>
      </rPr>
      <t>万元，</t>
    </r>
    <r>
      <rPr>
        <sz val="16"/>
        <rFont val="Times New Roman"/>
        <charset val="134"/>
      </rPr>
      <t>2024</t>
    </r>
    <r>
      <rPr>
        <sz val="16"/>
        <rFont val="宋体"/>
        <charset val="134"/>
      </rPr>
      <t>年投资</t>
    </r>
    <r>
      <rPr>
        <sz val="16"/>
        <rFont val="Times New Roman"/>
        <charset val="134"/>
      </rPr>
      <t>6000</t>
    </r>
    <r>
      <rPr>
        <sz val="16"/>
        <rFont val="宋体"/>
        <charset val="134"/>
      </rPr>
      <t>万元），企业投资</t>
    </r>
    <r>
      <rPr>
        <sz val="16"/>
        <rFont val="Times New Roman"/>
        <charset val="134"/>
      </rPr>
      <t>12000</t>
    </r>
    <r>
      <rPr>
        <sz val="16"/>
        <rFont val="宋体"/>
        <charset val="134"/>
      </rPr>
      <t>万元。</t>
    </r>
    <r>
      <rPr>
        <sz val="16"/>
        <rFont val="Times New Roman"/>
        <charset val="134"/>
      </rPr>
      <t xml:space="preserve">
</t>
    </r>
    <r>
      <rPr>
        <sz val="16"/>
        <rFont val="宋体"/>
        <charset val="134"/>
      </rPr>
      <t>总建筑面积为</t>
    </r>
    <r>
      <rPr>
        <sz val="16"/>
        <rFont val="Times New Roman"/>
        <charset val="134"/>
      </rPr>
      <t>133252.64</t>
    </r>
    <r>
      <rPr>
        <sz val="16"/>
        <rFont val="宋体"/>
        <charset val="134"/>
      </rPr>
      <t>㎡，其中包括建筑物面积</t>
    </r>
    <r>
      <rPr>
        <sz val="16"/>
        <rFont val="Times New Roman"/>
        <charset val="134"/>
      </rPr>
      <t>118714.46</t>
    </r>
    <r>
      <rPr>
        <sz val="16"/>
        <rFont val="宋体"/>
        <charset val="134"/>
      </rPr>
      <t>㎡，构筑物面积</t>
    </r>
    <r>
      <rPr>
        <sz val="16"/>
        <rFont val="Times New Roman"/>
        <charset val="134"/>
      </rPr>
      <t>14538.18</t>
    </r>
    <r>
      <rPr>
        <sz val="16"/>
        <rFont val="宋体"/>
        <charset val="134"/>
      </rPr>
      <t>㎡。本建筑主要由钢结构及砖混结构组成。其中</t>
    </r>
    <r>
      <rPr>
        <sz val="16"/>
        <rFont val="Times New Roman"/>
        <charset val="134"/>
      </rPr>
      <t>2024</t>
    </r>
    <r>
      <rPr>
        <sz val="16"/>
        <rFont val="宋体"/>
        <charset val="134"/>
      </rPr>
      <t>年建设内容有：围栏牛舍</t>
    </r>
    <r>
      <rPr>
        <sz val="16"/>
        <rFont val="Times New Roman"/>
        <charset val="134"/>
      </rPr>
      <t>20</t>
    </r>
    <r>
      <rPr>
        <sz val="16"/>
        <rFont val="宋体"/>
        <charset val="134"/>
      </rPr>
      <t>个，单栋面积为</t>
    </r>
    <r>
      <rPr>
        <sz val="16"/>
        <rFont val="Times New Roman"/>
        <charset val="134"/>
      </rPr>
      <t>588.6</t>
    </r>
    <r>
      <rPr>
        <sz val="16"/>
        <rFont val="宋体"/>
        <charset val="134"/>
      </rPr>
      <t>㎡，总建筑面积为</t>
    </r>
    <r>
      <rPr>
        <sz val="16"/>
        <rFont val="Times New Roman"/>
        <charset val="134"/>
      </rPr>
      <t>11772</t>
    </r>
    <r>
      <rPr>
        <sz val="16"/>
        <rFont val="宋体"/>
        <charset val="134"/>
      </rPr>
      <t>㎡；饲（精）料库</t>
    </r>
    <r>
      <rPr>
        <sz val="16"/>
        <rFont val="Times New Roman"/>
        <charset val="134"/>
      </rPr>
      <t>2</t>
    </r>
    <r>
      <rPr>
        <sz val="16"/>
        <rFont val="宋体"/>
        <charset val="134"/>
      </rPr>
      <t>个，单栋建筑面积</t>
    </r>
    <r>
      <rPr>
        <sz val="16"/>
        <rFont val="Times New Roman"/>
        <charset val="134"/>
      </rPr>
      <t>1495.96</t>
    </r>
    <r>
      <rPr>
        <sz val="16"/>
        <rFont val="宋体"/>
        <charset val="134"/>
      </rPr>
      <t>㎡，总建筑面积为</t>
    </r>
    <r>
      <rPr>
        <sz val="16"/>
        <rFont val="Times New Roman"/>
        <charset val="134"/>
      </rPr>
      <t>2991.92</t>
    </r>
    <r>
      <rPr>
        <sz val="16"/>
        <rFont val="宋体"/>
        <charset val="134"/>
      </rPr>
      <t>㎡；饲料配置件</t>
    </r>
    <r>
      <rPr>
        <sz val="16"/>
        <rFont val="Times New Roman"/>
        <charset val="134"/>
      </rPr>
      <t>2</t>
    </r>
    <r>
      <rPr>
        <sz val="16"/>
        <rFont val="宋体"/>
        <charset val="134"/>
      </rPr>
      <t>个，单栋建筑面积为</t>
    </r>
    <r>
      <rPr>
        <sz val="16"/>
        <rFont val="Times New Roman"/>
        <charset val="134"/>
      </rPr>
      <t>1033.8</t>
    </r>
    <r>
      <rPr>
        <sz val="16"/>
        <rFont val="宋体"/>
        <charset val="134"/>
      </rPr>
      <t>㎡，总建筑面积为</t>
    </r>
    <r>
      <rPr>
        <sz val="16"/>
        <rFont val="Times New Roman"/>
        <charset val="134"/>
      </rPr>
      <t>2067.66</t>
    </r>
    <r>
      <rPr>
        <sz val="16"/>
        <rFont val="宋体"/>
        <charset val="134"/>
      </rPr>
      <t>㎡；临时机具存放库</t>
    </r>
    <r>
      <rPr>
        <sz val="16"/>
        <rFont val="Times New Roman"/>
        <charset val="134"/>
      </rPr>
      <t>1</t>
    </r>
    <r>
      <rPr>
        <sz val="16"/>
        <rFont val="宋体"/>
        <charset val="134"/>
      </rPr>
      <t>个，建筑面积为</t>
    </r>
    <r>
      <rPr>
        <sz val="16"/>
        <rFont val="Times New Roman"/>
        <charset val="134"/>
      </rPr>
      <t>752.03</t>
    </r>
    <r>
      <rPr>
        <sz val="16"/>
        <rFont val="宋体"/>
        <charset val="134"/>
      </rPr>
      <t>㎡；干草（粗料）库</t>
    </r>
    <r>
      <rPr>
        <sz val="16"/>
        <rFont val="Times New Roman"/>
        <charset val="134"/>
      </rPr>
      <t>20</t>
    </r>
    <r>
      <rPr>
        <sz val="16"/>
        <rFont val="宋体"/>
        <charset val="134"/>
      </rPr>
      <t>个，单栋建筑面积为</t>
    </r>
    <r>
      <rPr>
        <sz val="16"/>
        <rFont val="Times New Roman"/>
        <charset val="134"/>
      </rPr>
      <t>525</t>
    </r>
    <r>
      <rPr>
        <sz val="16"/>
        <rFont val="宋体"/>
        <charset val="134"/>
      </rPr>
      <t>㎡，总建筑面积为</t>
    </r>
    <r>
      <rPr>
        <sz val="16"/>
        <rFont val="Times New Roman"/>
        <charset val="134"/>
      </rPr>
      <t>10500</t>
    </r>
    <r>
      <rPr>
        <sz val="16"/>
        <rFont val="宋体"/>
        <charset val="134"/>
      </rPr>
      <t>㎡；管理用房</t>
    </r>
    <r>
      <rPr>
        <sz val="16"/>
        <rFont val="Times New Roman"/>
        <charset val="134"/>
      </rPr>
      <t>1</t>
    </r>
    <r>
      <rPr>
        <sz val="16"/>
        <rFont val="宋体"/>
        <charset val="134"/>
      </rPr>
      <t>个，建筑面积为</t>
    </r>
    <r>
      <rPr>
        <sz val="16"/>
        <rFont val="Times New Roman"/>
        <charset val="134"/>
      </rPr>
      <t>1337</t>
    </r>
    <r>
      <rPr>
        <sz val="16"/>
        <rFont val="宋体"/>
        <charset val="134"/>
      </rPr>
      <t>㎡；消毒间</t>
    </r>
    <r>
      <rPr>
        <sz val="16"/>
        <rFont val="Times New Roman"/>
        <charset val="134"/>
      </rPr>
      <t>6</t>
    </r>
    <r>
      <rPr>
        <sz val="16"/>
        <rFont val="宋体"/>
        <charset val="134"/>
      </rPr>
      <t>个，单栋建筑面积为</t>
    </r>
    <r>
      <rPr>
        <sz val="16"/>
        <rFont val="Times New Roman"/>
        <charset val="134"/>
      </rPr>
      <t>141.62</t>
    </r>
    <r>
      <rPr>
        <sz val="16"/>
        <rFont val="宋体"/>
        <charset val="134"/>
      </rPr>
      <t>㎡；总建筑面积为</t>
    </r>
    <r>
      <rPr>
        <sz val="16"/>
        <rFont val="Times New Roman"/>
        <charset val="134"/>
      </rPr>
      <t>849.72</t>
    </r>
    <r>
      <rPr>
        <sz val="16"/>
        <rFont val="宋体"/>
        <charset val="134"/>
      </rPr>
      <t>㎡；兽医室</t>
    </r>
    <r>
      <rPr>
        <sz val="16"/>
        <rFont val="Times New Roman"/>
        <charset val="134"/>
      </rPr>
      <t>1</t>
    </r>
    <r>
      <rPr>
        <sz val="16"/>
        <rFont val="宋体"/>
        <charset val="134"/>
      </rPr>
      <t>个，建筑面积为</t>
    </r>
    <r>
      <rPr>
        <sz val="16"/>
        <rFont val="Times New Roman"/>
        <charset val="134"/>
      </rPr>
      <t>138.53</t>
    </r>
    <r>
      <rPr>
        <sz val="16"/>
        <rFont val="宋体"/>
        <charset val="134"/>
      </rPr>
      <t>㎡；配种室</t>
    </r>
    <r>
      <rPr>
        <sz val="16"/>
        <rFont val="Times New Roman"/>
        <charset val="134"/>
      </rPr>
      <t>1</t>
    </r>
    <r>
      <rPr>
        <sz val="16"/>
        <rFont val="宋体"/>
        <charset val="134"/>
      </rPr>
      <t>个，建筑面积为</t>
    </r>
    <r>
      <rPr>
        <sz val="16"/>
        <rFont val="Times New Roman"/>
        <charset val="134"/>
      </rPr>
      <t>138.53</t>
    </r>
    <r>
      <rPr>
        <sz val="16"/>
        <rFont val="宋体"/>
        <charset val="134"/>
      </rPr>
      <t>㎡；粪污资源化利用</t>
    </r>
    <r>
      <rPr>
        <sz val="16"/>
        <rFont val="Times New Roman"/>
        <charset val="134"/>
      </rPr>
      <t>1</t>
    </r>
    <r>
      <rPr>
        <sz val="16"/>
        <rFont val="宋体"/>
        <charset val="134"/>
      </rPr>
      <t>个，建筑面积为</t>
    </r>
    <r>
      <rPr>
        <sz val="16"/>
        <rFont val="Times New Roman"/>
        <charset val="134"/>
      </rPr>
      <t>7939.45</t>
    </r>
    <r>
      <rPr>
        <sz val="16"/>
        <rFont val="宋体"/>
        <charset val="134"/>
      </rPr>
      <t>㎡；水净化设施</t>
    </r>
    <r>
      <rPr>
        <sz val="16"/>
        <rFont val="Times New Roman"/>
        <charset val="134"/>
      </rPr>
      <t>1</t>
    </r>
    <r>
      <rPr>
        <sz val="16"/>
        <rFont val="宋体"/>
        <charset val="134"/>
      </rPr>
      <t>个，建筑面积</t>
    </r>
    <r>
      <rPr>
        <sz val="16"/>
        <rFont val="Times New Roman"/>
        <charset val="134"/>
      </rPr>
      <t>1033.83</t>
    </r>
    <r>
      <rPr>
        <sz val="16"/>
        <rFont val="宋体"/>
        <charset val="134"/>
      </rPr>
      <t>㎡；磅房</t>
    </r>
    <r>
      <rPr>
        <sz val="16"/>
        <rFont val="Times New Roman"/>
        <charset val="134"/>
      </rPr>
      <t>3</t>
    </r>
    <r>
      <rPr>
        <sz val="16"/>
        <rFont val="宋体"/>
        <charset val="134"/>
      </rPr>
      <t>个。单栋建筑面积为</t>
    </r>
    <r>
      <rPr>
        <sz val="16"/>
        <rFont val="Times New Roman"/>
        <charset val="134"/>
      </rPr>
      <t>46.89</t>
    </r>
    <r>
      <rPr>
        <sz val="16"/>
        <rFont val="宋体"/>
        <charset val="134"/>
      </rPr>
      <t>㎡，总建筑面积为</t>
    </r>
    <r>
      <rPr>
        <sz val="16"/>
        <rFont val="Times New Roman"/>
        <charset val="134"/>
      </rPr>
      <t>140.67</t>
    </r>
    <r>
      <rPr>
        <sz val="16"/>
        <rFont val="宋体"/>
        <charset val="134"/>
      </rPr>
      <t>㎡，构筑物包括污水处理站</t>
    </r>
    <r>
      <rPr>
        <sz val="16"/>
        <rFont val="Times New Roman"/>
        <charset val="134"/>
      </rPr>
      <t>1</t>
    </r>
    <r>
      <rPr>
        <sz val="16"/>
        <rFont val="宋体"/>
        <charset val="134"/>
      </rPr>
      <t>个，建筑面积</t>
    </r>
    <r>
      <rPr>
        <sz val="16"/>
        <rFont val="Times New Roman"/>
        <charset val="134"/>
      </rPr>
      <t>1000</t>
    </r>
    <r>
      <rPr>
        <sz val="16"/>
        <rFont val="宋体"/>
        <charset val="134"/>
      </rPr>
      <t>㎡；消防水池</t>
    </r>
    <r>
      <rPr>
        <sz val="16"/>
        <rFont val="Times New Roman"/>
        <charset val="134"/>
      </rPr>
      <t>4</t>
    </r>
    <r>
      <rPr>
        <sz val="16"/>
        <rFont val="宋体"/>
        <charset val="134"/>
      </rPr>
      <t>个，建筑面积</t>
    </r>
    <r>
      <rPr>
        <sz val="16"/>
        <rFont val="Times New Roman"/>
        <charset val="134"/>
      </rPr>
      <t>1961.28</t>
    </r>
    <r>
      <rPr>
        <sz val="16"/>
        <rFont val="宋体"/>
        <charset val="134"/>
      </rPr>
      <t>㎡；，建筑面积为</t>
    </r>
    <r>
      <rPr>
        <sz val="16"/>
        <rFont val="Times New Roman"/>
        <charset val="134"/>
      </rPr>
      <t>5000</t>
    </r>
    <r>
      <rPr>
        <sz val="16"/>
        <rFont val="宋体"/>
        <charset val="134"/>
      </rPr>
      <t>㎡；消毒池</t>
    </r>
    <r>
      <rPr>
        <sz val="16"/>
        <rFont val="Times New Roman"/>
        <charset val="134"/>
      </rPr>
      <t>10</t>
    </r>
    <r>
      <rPr>
        <sz val="16"/>
        <rFont val="宋体"/>
        <charset val="134"/>
      </rPr>
      <t>个，建筑面积为</t>
    </r>
    <r>
      <rPr>
        <sz val="16"/>
        <rFont val="Times New Roman"/>
        <charset val="134"/>
      </rPr>
      <t>400</t>
    </r>
    <r>
      <rPr>
        <sz val="16"/>
        <rFont val="宋体"/>
        <charset val="134"/>
      </rPr>
      <t>㎡；病牛处理区</t>
    </r>
    <r>
      <rPr>
        <sz val="16"/>
        <rFont val="Times New Roman"/>
        <charset val="134"/>
      </rPr>
      <t>1</t>
    </r>
    <r>
      <rPr>
        <sz val="16"/>
        <rFont val="宋体"/>
        <charset val="134"/>
      </rPr>
      <t>个，建筑面积为</t>
    </r>
    <r>
      <rPr>
        <sz val="16"/>
        <rFont val="Times New Roman"/>
        <charset val="134"/>
      </rPr>
      <t>344</t>
    </r>
    <r>
      <rPr>
        <sz val="16"/>
        <rFont val="宋体"/>
        <charset val="134"/>
      </rPr>
      <t>㎡，发酵槽</t>
    </r>
    <r>
      <rPr>
        <sz val="16"/>
        <rFont val="Times New Roman"/>
        <charset val="134"/>
      </rPr>
      <t>30</t>
    </r>
    <r>
      <rPr>
        <sz val="16"/>
        <rFont val="宋体"/>
        <charset val="134"/>
      </rPr>
      <t>个，总建筑面积为</t>
    </r>
    <r>
      <rPr>
        <sz val="16"/>
        <rFont val="Times New Roman"/>
        <charset val="134"/>
      </rPr>
      <t>4932.9</t>
    </r>
    <r>
      <rPr>
        <sz val="16"/>
        <rFont val="宋体"/>
        <charset val="134"/>
      </rPr>
      <t>㎡；地下储水池</t>
    </r>
    <r>
      <rPr>
        <sz val="16"/>
        <rFont val="Times New Roman"/>
        <charset val="134"/>
      </rPr>
      <t>1</t>
    </r>
    <r>
      <rPr>
        <sz val="16"/>
        <rFont val="宋体"/>
        <charset val="134"/>
      </rPr>
      <t>个，建筑面积为</t>
    </r>
    <r>
      <rPr>
        <sz val="16"/>
        <rFont val="Times New Roman"/>
        <charset val="134"/>
      </rPr>
      <t>900</t>
    </r>
    <r>
      <rPr>
        <sz val="16"/>
        <rFont val="宋体"/>
        <charset val="134"/>
      </rPr>
      <t>㎡及地面硬化。</t>
    </r>
  </si>
  <si>
    <r>
      <rPr>
        <sz val="16"/>
        <rFont val="宋体"/>
        <charset val="134"/>
      </rPr>
      <t>该项目投资</t>
    </r>
    <r>
      <rPr>
        <sz val="16"/>
        <rFont val="Times New Roman"/>
        <charset val="134"/>
      </rPr>
      <t>22500</t>
    </r>
    <r>
      <rPr>
        <sz val="16"/>
        <rFont val="宋体"/>
        <charset val="134"/>
      </rPr>
      <t>万元建设高标准牛舍产业园，并配套现代养殖设备；生物饲料加工厂，畜牧园区道路、供水、排水、供电等附属配套工程</t>
    </r>
    <r>
      <rPr>
        <sz val="16"/>
        <rFont val="Times New Roman"/>
        <charset val="134"/>
      </rPr>
      <t>9</t>
    </r>
    <r>
      <rPr>
        <sz val="16"/>
        <rFont val="宋体"/>
        <charset val="134"/>
      </rPr>
      <t>万平方米，由新疆昆门生物技术有限公司经营按照固定投资的</t>
    </r>
    <r>
      <rPr>
        <sz val="16"/>
        <rFont val="Times New Roman"/>
        <charset val="134"/>
      </rPr>
      <t>3%</t>
    </r>
    <r>
      <rPr>
        <sz val="16"/>
        <rFont val="宋体"/>
        <charset val="134"/>
      </rPr>
      <t>缴纳租金（项目综合收益达</t>
    </r>
    <r>
      <rPr>
        <sz val="16"/>
        <rFont val="Times New Roman"/>
        <charset val="134"/>
      </rPr>
      <t>12%</t>
    </r>
    <r>
      <rPr>
        <sz val="16"/>
        <rFont val="宋体"/>
        <charset val="134"/>
      </rPr>
      <t>）将带动阿克陶县肉牛规模化生产，为周边农民提供就业岗位</t>
    </r>
    <r>
      <rPr>
        <sz val="16"/>
        <rFont val="Times New Roman"/>
        <charset val="134"/>
      </rPr>
      <t>250</t>
    </r>
    <r>
      <rPr>
        <sz val="16"/>
        <rFont val="宋体"/>
        <charset val="134"/>
      </rPr>
      <t>人，月工资</t>
    </r>
    <r>
      <rPr>
        <sz val="16"/>
        <rFont val="Times New Roman"/>
        <charset val="134"/>
      </rPr>
      <t>2500</t>
    </r>
    <r>
      <rPr>
        <sz val="16"/>
        <rFont val="宋体"/>
        <charset val="134"/>
      </rPr>
      <t>元，</t>
    </r>
    <r>
      <rPr>
        <sz val="16"/>
        <rFont val="Times New Roman"/>
        <charset val="134"/>
      </rPr>
      <t xml:space="preserve"> </t>
    </r>
    <r>
      <rPr>
        <sz val="16"/>
        <rFont val="宋体"/>
        <charset val="134"/>
      </rPr>
      <t>增加农民收入，同时通过示范辐射，带动农户</t>
    </r>
    <r>
      <rPr>
        <sz val="16"/>
        <rFont val="Times New Roman"/>
        <charset val="134"/>
      </rPr>
      <t>500</t>
    </r>
    <r>
      <rPr>
        <sz val="16"/>
        <rFont val="宋体"/>
        <charset val="134"/>
      </rPr>
      <t>人。</t>
    </r>
  </si>
  <si>
    <r>
      <rPr>
        <sz val="16"/>
        <rFont val="宋体"/>
        <charset val="134"/>
      </rPr>
      <t>一、项目的实施将直接带动肉牛养殖基地的建设，</t>
    </r>
    <r>
      <rPr>
        <sz val="16"/>
        <rFont val="Times New Roman"/>
        <charset val="134"/>
      </rPr>
      <t>12500</t>
    </r>
    <r>
      <rPr>
        <sz val="16"/>
        <rFont val="宋体"/>
        <charset val="134"/>
      </rPr>
      <t>头需</t>
    </r>
    <r>
      <rPr>
        <sz val="16"/>
        <rFont val="Times New Roman"/>
        <charset val="134"/>
      </rPr>
      <t>50000</t>
    </r>
    <r>
      <rPr>
        <sz val="16"/>
        <rFont val="宋体"/>
        <charset val="134"/>
      </rPr>
      <t>亩饲草料，间接带动饲草基地建设，对阿克陶县肉牛养殖起到示范引领作用，形成品牌效益后可进一步带动周边地区肉牛产业发展</t>
    </r>
    <r>
      <rPr>
        <sz val="16"/>
        <rFont val="Times New Roman"/>
        <charset val="134"/>
      </rPr>
      <t xml:space="preserve">
</t>
    </r>
    <r>
      <rPr>
        <sz val="16"/>
        <rFont val="宋体"/>
        <charset val="134"/>
      </rPr>
      <t>二、通过本项目建设，可直接带动肉牛养殖基地的建设，间接带动</t>
    </r>
    <r>
      <rPr>
        <sz val="16"/>
        <rFont val="Times New Roman"/>
        <charset val="134"/>
      </rPr>
      <t>50000</t>
    </r>
    <r>
      <rPr>
        <sz val="1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16"/>
        <rFont val="Times New Roman"/>
        <charset val="134"/>
      </rPr>
      <t xml:space="preserve">
</t>
    </r>
    <r>
      <rPr>
        <sz val="16"/>
        <rFont val="宋体"/>
        <charset val="134"/>
      </rPr>
      <t>三、提高粪污资源化利用，实现种养结合。</t>
    </r>
  </si>
  <si>
    <t>AKT24-007-2</t>
  </si>
  <si>
    <r>
      <rPr>
        <sz val="16"/>
        <rFont val="宋体"/>
        <charset val="134"/>
      </rPr>
      <t>阿克陶县现代农业产业园设施农业园区建设项目</t>
    </r>
  </si>
  <si>
    <r>
      <rPr>
        <sz val="16"/>
        <rFont val="宋体"/>
        <charset val="134"/>
      </rPr>
      <t>本项目拟建设克州阿克陶县现代农业产业园农业园区，项目估算总投资为</t>
    </r>
    <r>
      <rPr>
        <sz val="16"/>
        <rFont val="Times New Roman"/>
        <charset val="134"/>
      </rPr>
      <t>31500</t>
    </r>
    <r>
      <rPr>
        <sz val="16"/>
        <rFont val="宋体"/>
        <charset val="134"/>
      </rPr>
      <t>万元，规划总用地</t>
    </r>
    <r>
      <rPr>
        <sz val="16"/>
        <rFont val="Times New Roman"/>
        <charset val="134"/>
      </rPr>
      <t>2112796</t>
    </r>
    <r>
      <rPr>
        <sz val="16"/>
        <rFont val="宋体"/>
        <charset val="134"/>
      </rPr>
      <t>平方米，总建筑面积</t>
    </r>
    <r>
      <rPr>
        <sz val="16"/>
        <rFont val="Times New Roman"/>
        <charset val="134"/>
      </rPr>
      <t>696874.61</t>
    </r>
    <r>
      <rPr>
        <sz val="16"/>
        <rFont val="宋体"/>
        <charset val="134"/>
      </rPr>
      <t>平方米</t>
    </r>
    <r>
      <rPr>
        <sz val="16"/>
        <rFont val="Times New Roman"/>
        <charset val="134"/>
      </rPr>
      <t>,</t>
    </r>
    <r>
      <rPr>
        <sz val="16"/>
        <rFont val="宋体"/>
        <charset val="134"/>
      </rPr>
      <t>其中建筑物面积</t>
    </r>
    <r>
      <rPr>
        <sz val="16"/>
        <rFont val="Times New Roman"/>
        <charset val="134"/>
      </rPr>
      <t>684874.61</t>
    </r>
    <r>
      <rPr>
        <sz val="16"/>
        <rFont val="宋体"/>
        <charset val="134"/>
      </rPr>
      <t>平方米、构筑物面积</t>
    </r>
    <r>
      <rPr>
        <sz val="16"/>
        <rFont val="Times New Roman"/>
        <charset val="134"/>
      </rPr>
      <t>12000</t>
    </r>
    <r>
      <rPr>
        <sz val="16"/>
        <rFont val="宋体"/>
        <charset val="134"/>
      </rPr>
      <t>平方米。</t>
    </r>
    <r>
      <rPr>
        <sz val="16"/>
        <rFont val="Times New Roman"/>
        <charset val="134"/>
      </rPr>
      <t>1.</t>
    </r>
    <r>
      <rPr>
        <sz val="16"/>
        <rFont val="宋体"/>
        <charset val="134"/>
      </rPr>
      <t>主要建设内容及规模</t>
    </r>
    <r>
      <rPr>
        <sz val="16"/>
        <rFont val="Times New Roman"/>
        <charset val="134"/>
      </rPr>
      <t>:</t>
    </r>
    <r>
      <rPr>
        <sz val="16"/>
        <rFont val="宋体"/>
        <charset val="134"/>
      </rPr>
      <t>农业大棚</t>
    </r>
    <r>
      <rPr>
        <sz val="16"/>
        <rFont val="Times New Roman"/>
        <charset val="134"/>
      </rPr>
      <t>300</t>
    </r>
    <r>
      <rPr>
        <sz val="16"/>
        <rFont val="宋体"/>
        <charset val="134"/>
      </rPr>
      <t>个、临时农资农具存放库</t>
    </r>
    <r>
      <rPr>
        <sz val="16"/>
        <rFont val="Times New Roman"/>
        <charset val="134"/>
      </rPr>
      <t>1</t>
    </r>
    <r>
      <rPr>
        <sz val="16"/>
        <rFont val="宋体"/>
        <charset val="134"/>
      </rPr>
      <t>个、植物组培室</t>
    </r>
    <r>
      <rPr>
        <sz val="16"/>
        <rFont val="Times New Roman"/>
        <charset val="134"/>
      </rPr>
      <t>1</t>
    </r>
    <r>
      <rPr>
        <sz val="16"/>
        <rFont val="宋体"/>
        <charset val="134"/>
      </rPr>
      <t>个、地下泵房</t>
    </r>
    <r>
      <rPr>
        <sz val="16"/>
        <rFont val="Times New Roman"/>
        <charset val="134"/>
      </rPr>
      <t>1</t>
    </r>
    <r>
      <rPr>
        <sz val="16"/>
        <rFont val="宋体"/>
        <charset val="134"/>
      </rPr>
      <t>个、地上成品泵房</t>
    </r>
    <r>
      <rPr>
        <sz val="16"/>
        <rFont val="Times New Roman"/>
        <charset val="134"/>
      </rPr>
      <t>43</t>
    </r>
    <r>
      <rPr>
        <sz val="16"/>
        <rFont val="宋体"/>
        <charset val="134"/>
      </rPr>
      <t>个、成品传达</t>
    </r>
    <r>
      <rPr>
        <sz val="16"/>
        <rFont val="Times New Roman"/>
        <charset val="134"/>
      </rPr>
      <t>3</t>
    </r>
    <r>
      <rPr>
        <sz val="16"/>
        <rFont val="宋体"/>
        <charset val="134"/>
      </rPr>
      <t>个，地下灌溉水池</t>
    </r>
    <r>
      <rPr>
        <sz val="16"/>
        <rFont val="Times New Roman"/>
        <charset val="134"/>
      </rPr>
      <t>4</t>
    </r>
    <r>
      <rPr>
        <sz val="16"/>
        <rFont val="宋体"/>
        <charset val="134"/>
      </rPr>
      <t>个，道路</t>
    </r>
    <r>
      <rPr>
        <sz val="16"/>
        <rFont val="Times New Roman"/>
        <charset val="134"/>
      </rPr>
      <t>84100</t>
    </r>
    <r>
      <rPr>
        <sz val="16"/>
        <rFont val="宋体"/>
        <charset val="134"/>
      </rPr>
      <t>平方米、浸塑网围栏</t>
    </r>
    <r>
      <rPr>
        <sz val="16"/>
        <rFont val="Times New Roman"/>
        <charset val="134"/>
      </rPr>
      <t>5498</t>
    </r>
    <r>
      <rPr>
        <sz val="16"/>
        <rFont val="宋体"/>
        <charset val="134"/>
      </rPr>
      <t>米、地面硬化</t>
    </r>
    <r>
      <rPr>
        <sz val="16"/>
        <rFont val="Times New Roman"/>
        <charset val="134"/>
      </rPr>
      <t>8200</t>
    </r>
    <r>
      <rPr>
        <sz val="16"/>
        <rFont val="宋体"/>
        <charset val="134"/>
      </rPr>
      <t>平方米及水电管网等配套设施。（</t>
    </r>
    <r>
      <rPr>
        <sz val="16"/>
        <rFont val="Times New Roman"/>
        <charset val="134"/>
      </rPr>
      <t>2023</t>
    </r>
    <r>
      <rPr>
        <sz val="16"/>
        <rFont val="宋体"/>
        <charset val="134"/>
      </rPr>
      <t>年投资</t>
    </r>
    <r>
      <rPr>
        <sz val="16"/>
        <rFont val="Times New Roman"/>
        <charset val="134"/>
      </rPr>
      <t>26610.9</t>
    </r>
    <r>
      <rPr>
        <sz val="16"/>
        <rFont val="宋体"/>
        <charset val="134"/>
      </rPr>
      <t>万元，</t>
    </r>
    <r>
      <rPr>
        <sz val="16"/>
        <rFont val="Times New Roman"/>
        <charset val="134"/>
      </rPr>
      <t>2024</t>
    </r>
    <r>
      <rPr>
        <sz val="16"/>
        <rFont val="宋体"/>
        <charset val="134"/>
      </rPr>
      <t>年投资</t>
    </r>
    <r>
      <rPr>
        <sz val="16"/>
        <rFont val="Times New Roman"/>
        <charset val="134"/>
      </rPr>
      <t>4889.1</t>
    </r>
    <r>
      <rPr>
        <sz val="16"/>
        <rFont val="宋体"/>
        <charset val="134"/>
      </rPr>
      <t>万元）</t>
    </r>
  </si>
  <si>
    <r>
      <rPr>
        <sz val="16"/>
        <rFont val="宋体"/>
        <charset val="134"/>
      </rPr>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r>
  </si>
  <si>
    <r>
      <rPr>
        <sz val="16"/>
        <rFont val="宋体"/>
        <charset val="134"/>
      </rPr>
      <t>项目建成后，出租给新疆昆门生物技术有限公司有偿使用，其中设施农业大棚按照第一年租赁费</t>
    </r>
    <r>
      <rPr>
        <sz val="16"/>
        <rFont val="Times New Roman"/>
        <charset val="134"/>
      </rPr>
      <t xml:space="preserve"> 1.6 </t>
    </r>
    <r>
      <rPr>
        <sz val="16"/>
        <rFont val="宋体"/>
        <charset val="134"/>
      </rPr>
      <t>万元</t>
    </r>
    <r>
      <rPr>
        <sz val="16"/>
        <rFont val="Times New Roman"/>
        <charset val="134"/>
      </rPr>
      <t>/</t>
    </r>
    <r>
      <rPr>
        <sz val="16"/>
        <rFont val="宋体"/>
        <charset val="134"/>
      </rPr>
      <t>个，第二年按照</t>
    </r>
    <r>
      <rPr>
        <sz val="16"/>
        <rFont val="Times New Roman"/>
        <charset val="134"/>
      </rPr>
      <t xml:space="preserve"> 2 </t>
    </r>
    <r>
      <rPr>
        <sz val="16"/>
        <rFont val="宋体"/>
        <charset val="134"/>
      </rPr>
      <t>万元</t>
    </r>
    <r>
      <rPr>
        <sz val="16"/>
        <rFont val="Times New Roman"/>
        <charset val="134"/>
      </rPr>
      <t>/</t>
    </r>
    <r>
      <rPr>
        <sz val="16"/>
        <rFont val="宋体"/>
        <charset val="134"/>
      </rPr>
      <t>个，第三年起按照</t>
    </r>
    <r>
      <rPr>
        <sz val="16"/>
        <rFont val="Times New Roman"/>
        <charset val="134"/>
      </rPr>
      <t xml:space="preserve"> 2.4 </t>
    </r>
    <r>
      <rPr>
        <sz val="16"/>
        <rFont val="宋体"/>
        <charset val="134"/>
      </rPr>
      <t>万元</t>
    </r>
    <r>
      <rPr>
        <sz val="16"/>
        <rFont val="Times New Roman"/>
        <charset val="134"/>
      </rPr>
      <t>/</t>
    </r>
    <r>
      <rPr>
        <sz val="16"/>
        <rFont val="宋体"/>
        <charset val="134"/>
      </rPr>
      <t>个。其他项目投资形成的资产，按照投资额度的</t>
    </r>
    <r>
      <rPr>
        <sz val="16"/>
        <rFont val="Times New Roman"/>
        <charset val="134"/>
      </rPr>
      <t xml:space="preserve"> 3%</t>
    </r>
    <r>
      <rPr>
        <sz val="16"/>
        <rFont val="宋体"/>
        <charset val="134"/>
      </rPr>
      <t>收取租赁费，第三年后每年可获取租赁收益</t>
    </r>
    <r>
      <rPr>
        <sz val="16"/>
        <rFont val="Times New Roman"/>
        <charset val="134"/>
      </rPr>
      <t xml:space="preserve"> 964.9 </t>
    </r>
    <r>
      <rPr>
        <sz val="16"/>
        <rFont val="宋体"/>
        <charset val="134"/>
      </rPr>
      <t>万元。根据项目运营测算吸纳农户</t>
    </r>
    <r>
      <rPr>
        <sz val="16"/>
        <rFont val="Times New Roman"/>
        <charset val="134"/>
      </rPr>
      <t xml:space="preserve"> 350 </t>
    </r>
    <r>
      <rPr>
        <sz val="16"/>
        <rFont val="宋体"/>
        <charset val="134"/>
      </rPr>
      <t>人，其中受益脱贫户</t>
    </r>
    <r>
      <rPr>
        <sz val="16"/>
        <rFont val="Times New Roman"/>
        <charset val="134"/>
      </rPr>
      <t xml:space="preserve"> 100 </t>
    </r>
    <r>
      <rPr>
        <sz val="16"/>
        <rFont val="宋体"/>
        <charset val="134"/>
      </rPr>
      <t>人，人均工资福利</t>
    </r>
    <r>
      <rPr>
        <sz val="16"/>
        <rFont val="Times New Roman"/>
        <charset val="134"/>
      </rPr>
      <t xml:space="preserve">2000 </t>
    </r>
    <r>
      <rPr>
        <sz val="16"/>
        <rFont val="宋体"/>
        <charset val="134"/>
      </rPr>
      <t>元</t>
    </r>
    <r>
      <rPr>
        <sz val="16"/>
        <rFont val="Times New Roman"/>
        <charset val="134"/>
      </rPr>
      <t>/</t>
    </r>
    <r>
      <rPr>
        <sz val="1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</si>
  <si>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AKT24-007-5</t>
  </si>
  <si>
    <r>
      <rPr>
        <sz val="16"/>
        <rFont val="Times New Roman"/>
        <charset val="134"/>
      </rPr>
      <t>2024</t>
    </r>
    <r>
      <rPr>
        <sz val="16"/>
        <rFont val="宋体"/>
        <charset val="134"/>
      </rPr>
      <t>年阿克陶县托尔塔依农场蜂蜜养殖提升及配套附属建设项目</t>
    </r>
  </si>
  <si>
    <r>
      <rPr>
        <sz val="16"/>
        <rFont val="宋体"/>
        <charset val="134"/>
      </rPr>
      <t>托尔塔依农场尤喀卡霍依拉生产队</t>
    </r>
  </si>
  <si>
    <r>
      <rPr>
        <sz val="16"/>
        <rFont val="Times New Roman"/>
        <charset val="134"/>
      </rPr>
      <t>2024</t>
    </r>
    <r>
      <rPr>
        <sz val="16"/>
        <rFont val="宋体"/>
        <charset val="134"/>
      </rPr>
      <t>年</t>
    </r>
    <r>
      <rPr>
        <sz val="16"/>
        <rFont val="Times New Roman"/>
        <charset val="134"/>
      </rPr>
      <t>3-6</t>
    </r>
    <r>
      <rPr>
        <sz val="16"/>
        <rFont val="宋体"/>
        <charset val="134"/>
      </rPr>
      <t>月</t>
    </r>
  </si>
  <si>
    <r>
      <rPr>
        <sz val="16"/>
        <rFont val="宋体"/>
        <charset val="134"/>
      </rPr>
      <t>建设配套电力设施</t>
    </r>
    <r>
      <rPr>
        <sz val="16"/>
        <rFont val="Times New Roman"/>
        <charset val="134"/>
      </rPr>
      <t>350-380KW</t>
    </r>
    <r>
      <rPr>
        <sz val="16"/>
        <rFont val="宋体"/>
        <charset val="134"/>
      </rPr>
      <t>一套含电房、电缆及配电柜等，排污设施玻璃钢化粪池</t>
    </r>
    <r>
      <rPr>
        <sz val="16"/>
        <rFont val="Times New Roman"/>
        <charset val="134"/>
      </rPr>
      <t>30m³-50m³</t>
    </r>
    <r>
      <rPr>
        <sz val="16"/>
        <rFont val="宋体"/>
        <charset val="134"/>
      </rPr>
      <t>及排水管件一套，树脂环氧漆地平</t>
    </r>
    <r>
      <rPr>
        <sz val="16"/>
        <rFont val="Times New Roman"/>
        <charset val="134"/>
      </rPr>
      <t>550</t>
    </r>
    <r>
      <rPr>
        <sz val="16"/>
        <rFont val="宋体"/>
        <charset val="134"/>
      </rPr>
      <t>平方及配套设施。</t>
    </r>
  </si>
  <si>
    <r>
      <rPr>
        <sz val="16"/>
        <rFont val="宋体"/>
        <charset val="134"/>
      </rPr>
      <t>托尔塔依农场</t>
    </r>
  </si>
  <si>
    <r>
      <rPr>
        <sz val="16"/>
        <rFont val="宋体"/>
        <charset val="134"/>
      </rPr>
      <t>刘开雄</t>
    </r>
  </si>
  <si>
    <r>
      <rPr>
        <sz val="16"/>
        <rFont val="宋体"/>
        <charset val="134"/>
      </rPr>
      <t>通过该项目实施，搞生态养峰产业化建设符合发展生态农业产业化经营的方向。本项目不仅能带动蜂业的大发展，生产出绿色蜂系列产品，而且也能有效地保护生态环境，实现可持续发展。</t>
    </r>
    <r>
      <rPr>
        <sz val="16"/>
        <rFont val="Times New Roman"/>
        <charset val="134"/>
      </rPr>
      <t xml:space="preserve">
</t>
    </r>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</si>
  <si>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16"/>
        <rFont val="Times New Roman"/>
        <charset val="134"/>
      </rPr>
      <t>10000</t>
    </r>
    <r>
      <rPr>
        <sz val="16"/>
        <rFont val="宋体"/>
        <charset val="134"/>
      </rPr>
      <t>元左右，辐射带动周边</t>
    </r>
    <r>
      <rPr>
        <sz val="16"/>
        <rFont val="Times New Roman"/>
        <charset val="134"/>
      </rPr>
      <t>3-6</t>
    </r>
    <r>
      <rPr>
        <sz val="16"/>
        <rFont val="宋体"/>
        <charset val="134"/>
      </rPr>
      <t>人稳岗就业。</t>
    </r>
  </si>
  <si>
    <t>AKT24-007-3</t>
  </si>
  <si>
    <r>
      <rPr>
        <sz val="16"/>
        <rFont val="宋体"/>
        <charset val="134"/>
      </rPr>
      <t>阿克陶县现代农业产业园基础设施配套建设项目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</si>
  <si>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</si>
  <si>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阿克陶县现代农业产业园基础设施配套建设项目为市政基础设施建设项目，建设内容主要包括地块场地平整、市政道路、电力设施配套（开闭所）、给排水设施配套、污水处理厂、综合管网等工程等。</t>
    </r>
    <r>
      <rPr>
        <sz val="16"/>
        <rFont val="Times New Roman"/>
        <charset val="134"/>
      </rPr>
      <t>(</t>
    </r>
    <r>
      <rPr>
        <sz val="16"/>
        <rFont val="宋体"/>
        <charset val="134"/>
      </rPr>
      <t>总投资</t>
    </r>
    <r>
      <rPr>
        <sz val="16"/>
        <rFont val="Times New Roman"/>
        <charset val="134"/>
      </rPr>
      <t>25000</t>
    </r>
    <r>
      <rPr>
        <sz val="16"/>
        <rFont val="宋体"/>
        <charset val="134"/>
      </rPr>
      <t>万元，</t>
    </r>
    <r>
      <rPr>
        <sz val="16"/>
        <rFont val="Times New Roman"/>
        <charset val="134"/>
      </rPr>
      <t>2023</t>
    </r>
    <r>
      <rPr>
        <sz val="16"/>
        <rFont val="宋体"/>
        <charset val="134"/>
      </rPr>
      <t>年投资</t>
    </r>
    <r>
      <rPr>
        <sz val="16"/>
        <rFont val="Times New Roman"/>
        <charset val="134"/>
      </rPr>
      <t>5000</t>
    </r>
    <r>
      <rPr>
        <sz val="16"/>
        <rFont val="宋体"/>
        <charset val="134"/>
      </rPr>
      <t>万元，</t>
    </r>
    <r>
      <rPr>
        <sz val="16"/>
        <rFont val="Times New Roman"/>
        <charset val="134"/>
      </rPr>
      <t>2024</t>
    </r>
    <r>
      <rPr>
        <sz val="16"/>
        <rFont val="宋体"/>
        <charset val="134"/>
      </rPr>
      <t>年投资</t>
    </r>
    <r>
      <rPr>
        <sz val="16"/>
        <rFont val="Times New Roman"/>
        <charset val="134"/>
      </rPr>
      <t>20000</t>
    </r>
    <r>
      <rPr>
        <sz val="16"/>
        <rFont val="宋体"/>
        <charset val="134"/>
      </rPr>
      <t>万元）</t>
    </r>
  </si>
  <si>
    <r>
      <rPr>
        <sz val="16"/>
        <rFont val="宋体"/>
        <charset val="134"/>
      </rPr>
      <t>项目的建设能最大限度地发挥园区基础设施的整体效益，实现公共设</t>
    </r>
    <r>
      <rPr>
        <sz val="16"/>
        <rFont val="Times New Roman"/>
        <charset val="134"/>
      </rPr>
      <t xml:space="preserve"> </t>
    </r>
    <r>
      <rPr>
        <sz val="1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16"/>
        <rFont val="Times New Roman"/>
        <charset val="134"/>
      </rPr>
      <t xml:space="preserve"> </t>
    </r>
    <r>
      <rPr>
        <sz val="16"/>
        <rFont val="宋体"/>
        <charset val="134"/>
      </rPr>
      <t>构调整、全面发展及加强生态建设都具有重要意义。</t>
    </r>
  </si>
  <si>
    <r>
      <rPr>
        <sz val="16"/>
        <rFont val="宋体"/>
        <charset val="134"/>
      </rPr>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r>
  </si>
  <si>
    <t>其他（合作社补助、壮大村集体经济）</t>
  </si>
  <si>
    <t>AKT24-ZD1-01</t>
  </si>
  <si>
    <r>
      <rPr>
        <sz val="16"/>
        <rFont val="宋体"/>
        <charset val="134"/>
      </rPr>
      <t>克州阿克陶县木吉乡昆提别斯村布拉克村</t>
    </r>
    <r>
      <rPr>
        <sz val="16"/>
        <rFont val="Times New Roman"/>
        <charset val="134"/>
      </rPr>
      <t>2024</t>
    </r>
    <r>
      <rPr>
        <sz val="16"/>
        <rFont val="宋体"/>
        <charset val="134"/>
      </rPr>
      <t>年壮大村集体经济项目（房车采购）</t>
    </r>
  </si>
  <si>
    <r>
      <rPr>
        <sz val="16"/>
        <rFont val="宋体"/>
        <charset val="134"/>
      </rPr>
      <t>其他（合作社补助、壮大村集体经济）</t>
    </r>
  </si>
  <si>
    <r>
      <rPr>
        <sz val="16"/>
        <rFont val="宋体"/>
        <charset val="134"/>
      </rPr>
      <t>木吉乡昆提别斯村、布拉克村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</si>
  <si>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</si>
  <si>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木吉乡火山口景区建设房车营地，采购房车</t>
    </r>
    <r>
      <rPr>
        <sz val="16"/>
        <rFont val="Times New Roman"/>
        <charset val="134"/>
      </rPr>
      <t>8</t>
    </r>
    <r>
      <rPr>
        <sz val="16"/>
        <rFont val="宋体"/>
        <charset val="134"/>
      </rPr>
      <t>台，每台</t>
    </r>
    <r>
      <rPr>
        <sz val="16"/>
        <rFont val="Times New Roman"/>
        <charset val="134"/>
      </rPr>
      <t>16</t>
    </r>
    <r>
      <rPr>
        <sz val="16"/>
        <rFont val="宋体"/>
        <charset val="134"/>
      </rPr>
      <t>万，其余</t>
    </r>
    <r>
      <rPr>
        <sz val="16"/>
        <rFont val="Times New Roman"/>
        <charset val="134"/>
      </rPr>
      <t>12</t>
    </r>
    <r>
      <rPr>
        <sz val="16"/>
        <rFont val="宋体"/>
        <charset val="134"/>
      </rPr>
      <t>万元采购房车营地其他附属设施，火山口景区每年预计支付租金</t>
    </r>
    <r>
      <rPr>
        <sz val="16"/>
        <rFont val="Times New Roman"/>
        <charset val="134"/>
      </rPr>
      <t>8</t>
    </r>
    <r>
      <rPr>
        <sz val="16"/>
        <rFont val="宋体"/>
        <charset val="134"/>
      </rPr>
      <t>万，每个村</t>
    </r>
    <r>
      <rPr>
        <sz val="16"/>
        <rFont val="Times New Roman"/>
        <charset val="134"/>
      </rPr>
      <t>4</t>
    </r>
    <r>
      <rPr>
        <sz val="16"/>
        <rFont val="宋体"/>
        <charset val="134"/>
      </rPr>
      <t>万元，火山口景区带动</t>
    </r>
    <r>
      <rPr>
        <sz val="16"/>
        <rFont val="Times New Roman"/>
        <charset val="134"/>
      </rPr>
      <t>4</t>
    </r>
    <r>
      <rPr>
        <sz val="16"/>
        <rFont val="宋体"/>
        <charset val="134"/>
      </rPr>
      <t>名木吉乡牧民就业。</t>
    </r>
  </si>
  <si>
    <r>
      <rPr>
        <sz val="16"/>
        <rFont val="宋体"/>
        <charset val="134"/>
      </rPr>
      <t>通过实施房车采购项目，有效提升木吉乡火山口景区游客提供舒适的旅行环境，为旅行者增加灵活性和自由度，让旅行者在旅途中感到宾至如归。增加游客量，提升牧民收入。</t>
    </r>
  </si>
  <si>
    <r>
      <rPr>
        <sz val="16"/>
        <rFont val="宋体"/>
        <charset val="134"/>
      </rPr>
      <t>通过房车采购项目后期运营，增加村集体经济，火山口景区带动</t>
    </r>
    <r>
      <rPr>
        <sz val="16"/>
        <rFont val="Times New Roman"/>
        <charset val="134"/>
      </rPr>
      <t>4</t>
    </r>
    <r>
      <rPr>
        <sz val="16"/>
        <rFont val="宋体"/>
        <charset val="134"/>
      </rPr>
      <t>人就业，提升牧民经济收入</t>
    </r>
  </si>
  <si>
    <t>AKT24-ZD2-01</t>
  </si>
  <si>
    <r>
      <rPr>
        <sz val="16"/>
        <rFont val="宋体"/>
        <charset val="134"/>
      </rPr>
      <t>克州阿克陶县布伦口乡</t>
    </r>
    <r>
      <rPr>
        <sz val="16"/>
        <rFont val="Times New Roman"/>
        <charset val="134"/>
      </rPr>
      <t>2024</t>
    </r>
    <r>
      <rPr>
        <sz val="16"/>
        <rFont val="宋体"/>
        <charset val="134"/>
      </rPr>
      <t>年度扶持发展新型农村集体经济建设项目</t>
    </r>
  </si>
  <si>
    <r>
      <rPr>
        <sz val="16"/>
        <rFont val="宋体"/>
        <charset val="134"/>
      </rPr>
      <t>布伦口乡苏巴什村、布伦口村、恰克尔艾格勒村、盖孜村</t>
    </r>
  </si>
  <si>
    <r>
      <rPr>
        <sz val="16"/>
        <rFont val="宋体"/>
        <charset val="134"/>
      </rPr>
      <t>结合布伦口乡旅游资源丰富的区域优势积极发展旅游业，计划采购营地车</t>
    </r>
    <r>
      <rPr>
        <sz val="16"/>
        <rFont val="Times New Roman"/>
        <charset val="134"/>
      </rPr>
      <t>16</t>
    </r>
    <r>
      <rPr>
        <sz val="16"/>
        <rFont val="宋体"/>
        <charset val="134"/>
      </rPr>
      <t>辆，租聘给辖区内引进旅游企业经营运行，每年为村里缴纳租金，用于壮大村集体经济。</t>
    </r>
  </si>
  <si>
    <r>
      <rPr>
        <sz val="16"/>
        <rFont val="宋体"/>
        <charset val="134"/>
      </rPr>
      <t>通过实施项目将营地车租赁给旅游公司，收取租金收益，增加旅游产业发展动力，持续吸引客流量，增加村集体收入提高当地牧民收入。</t>
    </r>
  </si>
  <si>
    <r>
      <rPr>
        <sz val="16"/>
        <rFont val="宋体"/>
        <charset val="134"/>
      </rPr>
      <t>通过将营地车租赁给引进的旅游公司，收取租金增加村集体收入，每辆一年预计租金</t>
    </r>
    <r>
      <rPr>
        <sz val="16"/>
        <rFont val="Times New Roman"/>
        <charset val="134"/>
      </rPr>
      <t>1-2</t>
    </r>
    <r>
      <rPr>
        <sz val="16"/>
        <rFont val="宋体"/>
        <charset val="134"/>
      </rPr>
      <t>万。同时带动旅游产业发展，收益分配带动脱贫人口（监测对象）持续增收。</t>
    </r>
  </si>
  <si>
    <t>AKT24-ZD3-01</t>
  </si>
  <si>
    <r>
      <rPr>
        <sz val="16"/>
        <rFont val="宋体"/>
        <charset val="134"/>
      </rPr>
      <t>克州阿克陶县塔尔乡巴格村</t>
    </r>
    <r>
      <rPr>
        <sz val="16"/>
        <rFont val="Times New Roman"/>
        <charset val="134"/>
      </rPr>
      <t>2024</t>
    </r>
    <r>
      <rPr>
        <sz val="16"/>
        <rFont val="宋体"/>
        <charset val="134"/>
      </rPr>
      <t>年度扶持发展新型农村集体经济建设项目</t>
    </r>
  </si>
  <si>
    <r>
      <rPr>
        <sz val="16"/>
        <rFont val="宋体"/>
        <charset val="134"/>
      </rPr>
      <t>塔尔乡巴格村</t>
    </r>
  </si>
  <si>
    <r>
      <rPr>
        <sz val="16"/>
        <rFont val="宋体"/>
        <charset val="134"/>
      </rPr>
      <t>根据本村区域优势结合特色旅游产业发展，计划将原有</t>
    </r>
    <r>
      <rPr>
        <sz val="16"/>
        <rFont val="Times New Roman"/>
        <charset val="134"/>
      </rPr>
      <t>300</t>
    </r>
    <r>
      <rPr>
        <sz val="16"/>
        <rFont val="宋体"/>
        <charset val="134"/>
      </rPr>
      <t>平方米老村委会改造为民宿，共</t>
    </r>
    <r>
      <rPr>
        <sz val="16"/>
        <rFont val="Times New Roman"/>
        <charset val="134"/>
      </rPr>
      <t>15</t>
    </r>
    <r>
      <rPr>
        <sz val="16"/>
        <rFont val="宋体"/>
        <charset val="134"/>
      </rPr>
      <t>间，通过村股份合作社或者招租引进旅游公司进行运行收益。</t>
    </r>
  </si>
  <si>
    <r>
      <rPr>
        <sz val="16"/>
        <rFont val="宋体"/>
        <charset val="134"/>
      </rPr>
      <t>以村股份经济合作社或者旅游企业承包的经营模式，发展特色旅游业。不断壮大村集体经济，增加脱贫人口（监测对象）帮扶收益，持续稳定收入，增加产业发展动力。直接带动至少两人就业，每人每月</t>
    </r>
    <r>
      <rPr>
        <sz val="16"/>
        <rFont val="Times New Roman"/>
        <charset val="134"/>
      </rPr>
      <t>2500</t>
    </r>
    <r>
      <rPr>
        <sz val="16"/>
        <rFont val="宋体"/>
        <charset val="134"/>
      </rPr>
      <t>元左右。</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</si>
  <si>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</si>
  <si>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AKT24-ZD4-01</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</si>
  <si>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t>
    </r>
  </si>
  <si>
    <r>
      <rPr>
        <sz val="16"/>
        <rFont val="宋体"/>
        <charset val="134"/>
      </rPr>
      <t>加马铁热克乡喀什博依村</t>
    </r>
  </si>
  <si>
    <r>
      <rPr>
        <sz val="16"/>
        <rFont val="Times New Roman"/>
        <charset val="134"/>
      </rPr>
      <t>1804</t>
    </r>
    <r>
      <rPr>
        <sz val="16"/>
        <rFont val="宋体"/>
        <charset val="134"/>
      </rPr>
      <t>拖拉机一台，配套重型液压翻转犁</t>
    </r>
    <r>
      <rPr>
        <sz val="16"/>
        <rFont val="Times New Roman"/>
        <charset val="134"/>
      </rPr>
      <t>1</t>
    </r>
    <r>
      <rPr>
        <sz val="16"/>
        <rFont val="宋体"/>
        <charset val="134"/>
      </rPr>
      <t>台、</t>
    </r>
    <r>
      <rPr>
        <sz val="16"/>
        <rFont val="Times New Roman"/>
        <charset val="134"/>
      </rPr>
      <t>5</t>
    </r>
    <r>
      <rPr>
        <sz val="16"/>
        <rFont val="宋体"/>
        <charset val="134"/>
      </rPr>
      <t>米镇压器</t>
    </r>
    <r>
      <rPr>
        <sz val="16"/>
        <rFont val="Times New Roman"/>
        <charset val="134"/>
      </rPr>
      <t>1</t>
    </r>
    <r>
      <rPr>
        <sz val="16"/>
        <rFont val="宋体"/>
        <charset val="134"/>
      </rPr>
      <t>台、滴灌施肥小麦播种一体机</t>
    </r>
    <r>
      <rPr>
        <sz val="16"/>
        <rFont val="Times New Roman"/>
        <charset val="134"/>
      </rPr>
      <t>1</t>
    </r>
    <r>
      <rPr>
        <sz val="16"/>
        <rFont val="宋体"/>
        <charset val="134"/>
      </rPr>
      <t>台、滴灌施肥玉米播种一体机</t>
    </r>
    <r>
      <rPr>
        <sz val="16"/>
        <rFont val="Times New Roman"/>
        <charset val="134"/>
      </rPr>
      <t>1</t>
    </r>
    <r>
      <rPr>
        <sz val="16"/>
        <rFont val="宋体"/>
        <charset val="134"/>
      </rPr>
      <t>台、植保无人机</t>
    </r>
    <r>
      <rPr>
        <sz val="16"/>
        <rFont val="Times New Roman"/>
        <charset val="134"/>
      </rPr>
      <t>1</t>
    </r>
    <r>
      <rPr>
        <sz val="16"/>
        <rFont val="宋体"/>
        <charset val="134"/>
      </rPr>
      <t>架等其他配套附属。</t>
    </r>
  </si>
  <si>
    <r>
      <rPr>
        <sz val="16"/>
        <rFont val="宋体"/>
        <charset val="134"/>
      </rPr>
      <t>加马铁热克乡</t>
    </r>
  </si>
  <si>
    <r>
      <rPr>
        <sz val="16"/>
        <rFont val="宋体"/>
        <charset val="134"/>
      </rPr>
      <t>热米拉</t>
    </r>
    <r>
      <rPr>
        <sz val="16"/>
        <rFont val="Times New Roman"/>
        <charset val="134"/>
      </rPr>
      <t>·</t>
    </r>
    <r>
      <rPr>
        <sz val="16"/>
        <rFont val="宋体"/>
        <charset val="134"/>
      </rPr>
      <t>木合塔尔</t>
    </r>
  </si>
  <si>
    <r>
      <rPr>
        <sz val="16"/>
        <rFont val="宋体"/>
        <charset val="134"/>
      </rPr>
      <t>通过实施该项目，可带动本村农业发展以及人员就业，收益可壮大村集体经济，同时以低于市场价服务于本村村民以及辐射周边乡村开展社会化农业服务。</t>
    </r>
  </si>
  <si>
    <t>AKT24-ZD5-01</t>
  </si>
  <si>
    <r>
      <rPr>
        <sz val="16"/>
        <rFont val="宋体"/>
        <charset val="134"/>
      </rPr>
      <t>克州阿克陶县克孜勒陶镇塔木村</t>
    </r>
    <r>
      <rPr>
        <sz val="16"/>
        <rFont val="Times New Roman"/>
        <charset val="134"/>
      </rPr>
      <t>2024</t>
    </r>
    <r>
      <rPr>
        <sz val="16"/>
        <rFont val="宋体"/>
        <charset val="134"/>
      </rPr>
      <t>年度扶持发展新型农村集体经济建设项目</t>
    </r>
  </si>
  <si>
    <r>
      <rPr>
        <sz val="16"/>
        <rFont val="宋体"/>
        <charset val="134"/>
      </rPr>
      <t>克孜勒陶镇塔木村</t>
    </r>
  </si>
  <si>
    <r>
      <rPr>
        <sz val="16"/>
        <rFont val="宋体"/>
        <charset val="134"/>
      </rPr>
      <t>在塔木村实施</t>
    </r>
    <r>
      <rPr>
        <sz val="16"/>
        <rFont val="Times New Roman"/>
        <charset val="134"/>
      </rPr>
      <t>100</t>
    </r>
    <r>
      <rPr>
        <sz val="16"/>
        <rFont val="宋体"/>
        <charset val="134"/>
      </rPr>
      <t>亩饲草料地建设项目，计划投资</t>
    </r>
    <r>
      <rPr>
        <sz val="16"/>
        <rFont val="Times New Roman"/>
        <charset val="134"/>
      </rPr>
      <t>70</t>
    </r>
    <r>
      <rPr>
        <sz val="16"/>
        <rFont val="宋体"/>
        <charset val="134"/>
      </rPr>
      <t>万元，收益用于壮大村集体经济。</t>
    </r>
  </si>
  <si>
    <r>
      <rPr>
        <sz val="16"/>
        <rFont val="宋体"/>
        <charset val="134"/>
      </rPr>
      <t>通过</t>
    </r>
    <r>
      <rPr>
        <sz val="16"/>
        <rFont val="Times New Roman"/>
        <charset val="134"/>
      </rPr>
      <t>“</t>
    </r>
    <r>
      <rPr>
        <sz val="16"/>
        <rFont val="宋体"/>
        <charset val="134"/>
      </rPr>
      <t>党支部</t>
    </r>
    <r>
      <rPr>
        <sz val="16"/>
        <rFont val="Times New Roman"/>
        <charset val="134"/>
      </rPr>
      <t>+</t>
    </r>
    <r>
      <rPr>
        <sz val="16"/>
        <rFont val="宋体"/>
        <charset val="134"/>
      </rPr>
      <t>村股份经济合作社</t>
    </r>
    <r>
      <rPr>
        <sz val="16"/>
        <rFont val="Times New Roman"/>
        <charset val="134"/>
      </rPr>
      <t>”</t>
    </r>
    <r>
      <rPr>
        <sz val="16"/>
        <rFont val="宋体"/>
        <charset val="134"/>
      </rPr>
      <t>运行模式，发展特色种植业。不断壮大村集体经济，增加脱贫人口（监测对象）帮扶收益，持续稳定收入，增加产业发展动力。</t>
    </r>
  </si>
  <si>
    <r>
      <rPr>
        <sz val="16"/>
        <rFont val="宋体"/>
        <charset val="134"/>
      </rPr>
      <t>通过党支部和村股份经济合作社的模式，提供就业岗位</t>
    </r>
    <r>
      <rPr>
        <sz val="16"/>
        <rFont val="Times New Roman"/>
        <charset val="134"/>
      </rPr>
      <t>2</t>
    </r>
    <r>
      <rPr>
        <sz val="16"/>
        <rFont val="宋体"/>
        <charset val="134"/>
      </rPr>
      <t>个，月工资</t>
    </r>
    <r>
      <rPr>
        <sz val="16"/>
        <rFont val="Times New Roman"/>
        <charset val="134"/>
      </rPr>
      <t>2000</t>
    </r>
    <r>
      <rPr>
        <sz val="16"/>
        <rFont val="宋体"/>
        <charset val="134"/>
      </rPr>
      <t>元左右，这不仅解决脱贫户的就业问题，还会提高他们的收入水平。同时，还购买本地群众的牛羊粪来提高群众的收入，试种高效饲草料来带动本村群众种植业技术的提高。</t>
    </r>
  </si>
  <si>
    <t>AKT24-ZD6-01</t>
  </si>
  <si>
    <r>
      <rPr>
        <sz val="16"/>
        <rFont val="宋体"/>
        <charset val="134"/>
      </rPr>
      <t>克州阿克陶县恰尔隆镇巴勒达灵窝孜村</t>
    </r>
    <r>
      <rPr>
        <sz val="16"/>
        <rFont val="Times New Roman"/>
        <charset val="134"/>
      </rPr>
      <t>2024</t>
    </r>
    <r>
      <rPr>
        <sz val="16"/>
        <rFont val="宋体"/>
        <charset val="134"/>
      </rPr>
      <t>年度扶持发展新型农村集体经济建设项目</t>
    </r>
  </si>
  <si>
    <r>
      <rPr>
        <sz val="16"/>
        <rFont val="宋体"/>
        <charset val="134"/>
      </rPr>
      <t>恰尔隆镇巴勒达灵窝孜村</t>
    </r>
  </si>
  <si>
    <r>
      <rPr>
        <sz val="16"/>
        <rFont val="宋体"/>
        <charset val="134"/>
      </rPr>
      <t>一是计划对</t>
    </r>
    <r>
      <rPr>
        <sz val="16"/>
        <rFont val="Times New Roman"/>
        <charset val="134"/>
      </rPr>
      <t>15</t>
    </r>
    <r>
      <rPr>
        <sz val="16"/>
        <rFont val="宋体"/>
        <charset val="134"/>
      </rPr>
      <t>座大棚进行换填土、更换棚膜。二是采购苗木</t>
    </r>
    <r>
      <rPr>
        <sz val="16"/>
        <rFont val="Times New Roman"/>
        <charset val="134"/>
      </rPr>
      <t>30000</t>
    </r>
    <r>
      <rPr>
        <sz val="16"/>
        <rFont val="宋体"/>
        <charset val="134"/>
      </rPr>
      <t>株（五彩椒）。三是采购化肥、农药。共投资</t>
    </r>
    <r>
      <rPr>
        <sz val="16"/>
        <rFont val="Times New Roman"/>
        <charset val="134"/>
      </rPr>
      <t>70</t>
    </r>
    <r>
      <rPr>
        <sz val="16"/>
        <rFont val="宋体"/>
        <charset val="134"/>
      </rPr>
      <t>万元</t>
    </r>
  </si>
  <si>
    <r>
      <rPr>
        <sz val="16"/>
        <rFont val="宋体"/>
        <charset val="134"/>
      </rPr>
      <t>恰尔隆镇</t>
    </r>
  </si>
  <si>
    <r>
      <rPr>
        <sz val="16"/>
        <rFont val="宋体"/>
        <charset val="134"/>
      </rPr>
      <t>阿斯亚</t>
    </r>
    <r>
      <rPr>
        <sz val="16"/>
        <rFont val="Times New Roman"/>
        <charset val="134"/>
      </rPr>
      <t>·</t>
    </r>
    <r>
      <rPr>
        <sz val="16"/>
        <rFont val="宋体"/>
        <charset val="134"/>
      </rPr>
      <t>吐尔逊</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</si>
  <si>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座村集体经济大棚种植五彩椒，应对市场经济变化需求，在原有蔬菜种植收入的基础上有效探索新经济模式，促进群众就业和增加群众收益，逐渐再广泛推广至农户种植，为</t>
    </r>
    <r>
      <rPr>
        <sz val="16"/>
        <rFont val="Times New Roman"/>
        <charset val="134"/>
      </rPr>
      <t>“</t>
    </r>
    <r>
      <rPr>
        <sz val="16"/>
        <rFont val="宋体"/>
        <charset val="134"/>
      </rPr>
      <t>一村一品</t>
    </r>
    <r>
      <rPr>
        <sz val="16"/>
        <rFont val="Times New Roman"/>
        <charset val="134"/>
      </rPr>
      <t>”</t>
    </r>
    <r>
      <rPr>
        <sz val="16"/>
        <rFont val="宋体"/>
        <charset val="134"/>
      </rPr>
      <t>种植经营奠定基础，促进乡村振兴目标。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</si>
  <si>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座村集体经济大棚种植五彩椒，应对市场经济变化需求，在原有蔬菜种植收入的基础上有效探索新经济模式，壮大村集体经济，预计增收村集体经济综合收益</t>
    </r>
    <r>
      <rPr>
        <sz val="16"/>
        <rFont val="Times New Roman"/>
        <charset val="134"/>
      </rPr>
      <t>15</t>
    </r>
    <r>
      <rPr>
        <sz val="16"/>
        <rFont val="宋体"/>
        <charset val="134"/>
      </rPr>
      <t>万元，同时还可以带动我村群众至少</t>
    </r>
    <r>
      <rPr>
        <sz val="16"/>
        <rFont val="Times New Roman"/>
        <charset val="134"/>
      </rPr>
      <t>5</t>
    </r>
    <r>
      <rPr>
        <sz val="16"/>
        <rFont val="宋体"/>
        <charset val="134"/>
      </rPr>
      <t>人就业，项目实施成熟后每年计划给困难群体进行分红</t>
    </r>
    <r>
      <rPr>
        <sz val="16"/>
        <rFont val="Times New Roman"/>
        <charset val="134"/>
      </rPr>
      <t>1-3</t>
    </r>
    <r>
      <rPr>
        <sz val="16"/>
        <rFont val="宋体"/>
        <charset val="134"/>
      </rPr>
      <t>万元，为进一步巩固乡村振兴有效衔接奠定坚实基础。</t>
    </r>
  </si>
  <si>
    <t>AKT24-ZD6-02</t>
  </si>
  <si>
    <r>
      <rPr>
        <sz val="16"/>
        <rFont val="宋体"/>
        <charset val="134"/>
      </rPr>
      <t>克州阿克陶县恰尔隆镇喀依孜村</t>
    </r>
    <r>
      <rPr>
        <sz val="16"/>
        <rFont val="Times New Roman"/>
        <charset val="134"/>
      </rPr>
      <t>2024</t>
    </r>
    <r>
      <rPr>
        <sz val="16"/>
        <rFont val="宋体"/>
        <charset val="134"/>
      </rPr>
      <t>年度扶持发展新型农村集体经济建设项目</t>
    </r>
  </si>
  <si>
    <r>
      <rPr>
        <sz val="16"/>
        <rFont val="宋体"/>
        <charset val="134"/>
      </rPr>
      <t>恰尔隆镇喀依孜村</t>
    </r>
  </si>
  <si>
    <r>
      <rPr>
        <sz val="16"/>
        <rFont val="宋体"/>
        <charset val="134"/>
      </rPr>
      <t>一是对</t>
    </r>
    <r>
      <rPr>
        <sz val="16"/>
        <rFont val="Times New Roman"/>
        <charset val="134"/>
      </rPr>
      <t>7</t>
    </r>
    <r>
      <rPr>
        <sz val="16"/>
        <rFont val="宋体"/>
        <charset val="134"/>
      </rPr>
      <t>座大棚进行基础设施改造，其中改造立体钢架结构和水肥一体化设施及附属配套设施等。二是采购苗木，采购无花果树苗</t>
    </r>
    <r>
      <rPr>
        <sz val="16"/>
        <rFont val="Times New Roman"/>
        <charset val="134"/>
      </rPr>
      <t>1250</t>
    </r>
    <r>
      <rPr>
        <sz val="16"/>
        <rFont val="宋体"/>
        <charset val="134"/>
      </rPr>
      <t>株，采购草莓苗</t>
    </r>
    <r>
      <rPr>
        <sz val="16"/>
        <rFont val="Times New Roman"/>
        <charset val="134"/>
      </rPr>
      <t>3</t>
    </r>
    <r>
      <rPr>
        <sz val="16"/>
        <rFont val="宋体"/>
        <charset val="134"/>
      </rPr>
      <t>万株，采购圣女果</t>
    </r>
    <r>
      <rPr>
        <sz val="16"/>
        <rFont val="Times New Roman"/>
        <charset val="134"/>
      </rPr>
      <t>6800</t>
    </r>
    <r>
      <rPr>
        <sz val="16"/>
        <rFont val="宋体"/>
        <charset val="134"/>
      </rPr>
      <t>株。三是购买化肥、农药。</t>
    </r>
  </si>
  <si>
    <r>
      <rPr>
        <sz val="16"/>
        <rFont val="宋体"/>
        <charset val="134"/>
      </rPr>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r>
  </si>
  <si>
    <r>
      <rPr>
        <sz val="16"/>
        <rFont val="宋体"/>
        <charset val="134"/>
      </rPr>
      <t>以增强村集体经济实力为目标，不断增强村级集体经济自身的</t>
    </r>
    <r>
      <rPr>
        <sz val="16"/>
        <rFont val="Times New Roman"/>
        <charset val="134"/>
      </rPr>
      <t>“</t>
    </r>
    <r>
      <rPr>
        <sz val="16"/>
        <rFont val="宋体"/>
        <charset val="134"/>
      </rPr>
      <t>造血</t>
    </r>
    <r>
      <rPr>
        <sz val="16"/>
        <rFont val="Times New Roman"/>
        <charset val="134"/>
      </rPr>
      <t>”</t>
    </r>
    <r>
      <rPr>
        <sz val="16"/>
        <rFont val="宋体"/>
        <charset val="134"/>
      </rPr>
      <t>功能和综合实力。每棚计划增收</t>
    </r>
    <r>
      <rPr>
        <sz val="16"/>
        <rFont val="Times New Roman"/>
        <charset val="134"/>
      </rPr>
      <t>1</t>
    </r>
    <r>
      <rPr>
        <sz val="16"/>
        <rFont val="宋体"/>
        <charset val="134"/>
      </rPr>
      <t>万元，壮大村集体经济，预计带动劳动力</t>
    </r>
    <r>
      <rPr>
        <sz val="16"/>
        <rFont val="Times New Roman"/>
        <charset val="134"/>
      </rPr>
      <t>5</t>
    </r>
    <r>
      <rPr>
        <sz val="16"/>
        <rFont val="宋体"/>
        <charset val="134"/>
      </rPr>
      <t>人，创造公益性岗位</t>
    </r>
    <r>
      <rPr>
        <sz val="16"/>
        <rFont val="Times New Roman"/>
        <charset val="134"/>
      </rPr>
      <t>2</t>
    </r>
    <r>
      <rPr>
        <sz val="16"/>
        <rFont val="宋体"/>
        <charset val="134"/>
      </rPr>
      <t>人，扶持收入不稳定户</t>
    </r>
    <r>
      <rPr>
        <sz val="16"/>
        <rFont val="Times New Roman"/>
        <charset val="134"/>
      </rPr>
      <t>2-3</t>
    </r>
    <r>
      <rPr>
        <sz val="16"/>
        <rFont val="宋体"/>
        <charset val="134"/>
      </rPr>
      <t>户。</t>
    </r>
  </si>
  <si>
    <t>产业服务支撑项目</t>
  </si>
  <si>
    <t>智慧（数字）农业</t>
  </si>
  <si>
    <t>产业科技服务</t>
  </si>
  <si>
    <t>人才培养</t>
  </si>
  <si>
    <t>农业社会化服务</t>
  </si>
  <si>
    <t>金融保险配套项目</t>
  </si>
  <si>
    <t>小额贷款贴息</t>
  </si>
  <si>
    <t>AKT24-017</t>
  </si>
  <si>
    <r>
      <rPr>
        <sz val="16"/>
        <rFont val="宋体"/>
        <charset val="134"/>
      </rPr>
      <t>小额信贷</t>
    </r>
  </si>
  <si>
    <r>
      <rPr>
        <sz val="16"/>
        <rFont val="宋体"/>
        <charset val="134"/>
      </rPr>
      <t>金融保险配套项目</t>
    </r>
  </si>
  <si>
    <r>
      <rPr>
        <sz val="16"/>
        <rFont val="宋体"/>
        <charset val="134"/>
      </rPr>
      <t>小额贷款贴息</t>
    </r>
  </si>
  <si>
    <r>
      <rPr>
        <sz val="16"/>
        <rFont val="宋体"/>
        <charset val="134"/>
      </rPr>
      <t>阿克陶县</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</si>
  <si>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</si>
  <si>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Times New Roman"/>
        <charset val="134"/>
      </rPr>
      <t>2024</t>
    </r>
    <r>
      <rPr>
        <sz val="16"/>
        <rFont val="宋体"/>
        <charset val="134"/>
      </rPr>
      <t>年脱贫人口小额信贷款贴息，涉及</t>
    </r>
    <r>
      <rPr>
        <sz val="16"/>
        <rFont val="Times New Roman"/>
        <charset val="134"/>
      </rPr>
      <t>12</t>
    </r>
    <r>
      <rPr>
        <sz val="16"/>
        <rFont val="宋体"/>
        <charset val="134"/>
      </rPr>
      <t>个乡镇，涉及</t>
    </r>
    <r>
      <rPr>
        <sz val="16"/>
        <rFont val="Times New Roman"/>
        <charset val="134"/>
      </rPr>
      <t>6065</t>
    </r>
    <r>
      <rPr>
        <sz val="16"/>
        <rFont val="宋体"/>
        <charset val="134"/>
      </rPr>
      <t>户，预计贷款金额</t>
    </r>
    <r>
      <rPr>
        <sz val="16"/>
        <rFont val="Times New Roman"/>
        <charset val="134"/>
      </rPr>
      <t>18216.41</t>
    </r>
    <r>
      <rPr>
        <sz val="16"/>
        <rFont val="宋体"/>
        <charset val="134"/>
      </rPr>
      <t>万元，计划投资</t>
    </r>
    <r>
      <rPr>
        <sz val="16"/>
        <rFont val="Times New Roman"/>
        <charset val="134"/>
      </rPr>
      <t>1055</t>
    </r>
    <r>
      <rPr>
        <sz val="16"/>
        <rFont val="宋体"/>
        <charset val="134"/>
      </rPr>
      <t>万元</t>
    </r>
  </si>
  <si>
    <r>
      <rPr>
        <sz val="16"/>
        <rFont val="宋体"/>
        <charset val="134"/>
      </rPr>
      <t>财政局</t>
    </r>
  </si>
  <si>
    <r>
      <rPr>
        <sz val="16"/>
        <rFont val="宋体"/>
        <charset val="134"/>
      </rPr>
      <t>张秀芳</t>
    </r>
  </si>
  <si>
    <r>
      <rPr>
        <sz val="16"/>
        <rFont val="宋体"/>
        <charset val="134"/>
      </rPr>
      <t>小额信贷主要用于补贴发展畜牧养殖、种植业等，激发已脱贫户（含检测帮扶对象家庭）生产发展、巩固提升的内生动力，促进已脱贫户（含检测帮扶对象家庭）增收，提高已脱贫户（含检测帮扶对象家庭）自我发展能力。</t>
    </r>
  </si>
  <si>
    <r>
      <rPr>
        <sz val="16"/>
        <rFont val="宋体"/>
        <charset val="134"/>
      </rPr>
      <t>通过金融扶贫的方式，激发内生动力，支持有自主发展能力的已脱贫户（含检测帮扶对象家庭）发展产业，自主致富</t>
    </r>
  </si>
  <si>
    <t>小额信贷风险补偿金</t>
  </si>
  <si>
    <t>特色产业保险保费补助</t>
  </si>
  <si>
    <t>新型经营主体贷款贴息</t>
  </si>
  <si>
    <t>防贫保险（基金）</t>
  </si>
  <si>
    <t>就业项目</t>
  </si>
  <si>
    <t>务工补助</t>
  </si>
  <si>
    <t>交通费补助</t>
  </si>
  <si>
    <t>AKT-DHJB-004-1</t>
  </si>
  <si>
    <t>阿克陶县就业创业补助项目</t>
  </si>
  <si>
    <t>就业创业</t>
  </si>
  <si>
    <t>阿克陶镇、布伦口乡、喀热开其克乡、克孜勒陶镇、恰尔隆镇、皮拉勒乡、木吉乡、加马铁热克乡、玉麦镇、塔尔乡、奥依塔克镇、巴仁乡</t>
  </si>
  <si>
    <t>阿克陶县就业创业补助类型共54项，计划投资3726.17094万元，其中：1.阿克陶镇稳岗就业补助项目（疆外）90人，计划补助17.3958万元；2.布伦口乡稳岗就业补助项目（疆外）13人，计划补助1.6732万元；3.喀热开其克乡稳岗就业补助项目（疆外）25人，计划补助3.1174万元；4.克孜勒陶镇稳岗就业补助项目（疆外）128人，计划补助9.4953万元；5.恰尔隆镇稳岗就业补助项目（疆外）455人，计划补助38.82万元；6.皮拉勒乡稳岗就业补助项目（疆外）512人，计划补助25.6269万元；7.木吉乡稳岗就业补助项目（疆外）7人，计划补助0.6945万元；8.加马铁热克乡稳岗就业补助项目（疆外）25人，计划补助2.6271万元；9.玉麦镇稳岗就业补助项目（疆外）200人，计划补助23.98421万元；10.塔尔乡稳岗就业补助项目（疆外）8人，计划补助1.0768万元；11.奥依塔克镇稳岗就业补助项目（疆外）11人，计划补助1.1379万元；12.巴仁乡稳岗就业补助项目（疆外）146人，计划补助19.698万元；13.阿克陶镇稳岗就业补助项目（疆内）154人，计划补助9.7604万元；14.布伦口乡稳岗就业补助项目（疆内）25人，计划补助1.5576万元；15.喀热开其克乡稳岗就业补助项目（疆内）63人，计划补助2.778万元；16.克孜勒陶镇稳岗就业补助项目（疆内）41人，计划补助1.1848万元；17.恰尔隆镇稳岗就业补助项目（疆内）329人，计划补助9.87万元；18.皮拉勒乡稳岗就业补助项目（疆内）532人，计划补助10.5313万元；19.木吉乡稳岗就业补助项目（疆内）16人，计划补助0.9577万元；20.加马铁热克乡稳岗就业补助项目（疆内）49人，计划补助1.6097万元；21.奥依塔克镇稳岗就业补助项目（疆内）12人，计划补助0.5495万元；22.玉麦镇稳岗就业补助项目（疆内）121人，计划补助4.59605万元；23.塔尔乡稳岗就业补助项目（疆内）51人，计划补助1.4765万元；24.巴仁乡稳岗就业补助项目（疆内）195人，计划补助9.8401万元；25.阿克陶镇自主从事经营活动补助项目（20平方米及以上）135人，涉及农户135户，计划补助27万元；26.布伦口乡自主从事经营活动补助项目（20平方米及以上），涉及农户49户，计划补助9.8万元；27.喀热开其克乡自主从事经营活动补助项目（20平方米及以上），涉及农户43户，计划补助8.6万元；28.克孜勒陶镇自主从事经营活动补助项目（20平方米及以上），涉及农户36户，计划补助7.2万元；29.恰尔隆镇自主从事经营活动补助项目（20平方米及以上），涉及农户106户，计划补助21.2万元；30.皮拉勒乡自主从事经营活动补助项目（20平方米及以上），涉及农户129户，计划补助25.8万元；31.木吉乡自主从事经营活动补助项目（20平方米及以上），涉及农户16户，计划补助3.2万元；32.玉麦镇自主从事经营活动补助项目（20平方米及以上）涉及农户163户，计划补助32.6万元；33.加马铁热克乡自主从事经营活动补助项目（20平方米及以上）涉及农户78户，计划补助15.6万元；34.巴仁乡自主从事经营活动补助项目（20平方米及以上）涉及农户25户，计划补助5万元；35.阿克陶镇自主从事经营活动补助项目(不足20平方米)，涉及农户81户，计划补助8.1万元；36.布伦口乡自主从事经营活动补助项目(不足20平方米)涉及农户41户，计划补助4.1万元；37.喀热开其克乡自主从事经营活动补助项目(不足20平方米)涉及农户39户，计划补助3.9万元；38.恰尔隆镇自主从事经营活动补助项目(不足20平方米)涉及农户36户，计划补助3.6万元；39.皮拉勒乡自主从事经营活动补助项目(不足20平方米)涉及农户35户，计划补助3.5万元；40.加马铁热克乡自主从事经营活动补助项目(不足20平方米)涉及农户26户，计划补助2.6万元；41.玉麦镇自主从事经营活动补助项目(不足20平方米)涉及农户10户，计划补助1万元；42.巴仁乡自主从事经营活动补助项目(不足20平方米)涉及农户103户，计划补助10.3万元；43.阿克陶镇支持公益性岗位补助项目256人，计划补助177.91476万元；44.布伦口乡支持公益性岗位补助项目118人，计划补助97.06812万元；45.喀热开其克乡支持公益性岗位补助项目新建94人，计划补助77.47512万元；46.克孜勒陶镇支持公益性岗位补助项目新建325人，计划补助222.74598万元；47.恰尔隆镇支持公益性岗位补助项目新建81人，计划补助68.69124万元；48.皮拉勒乡支持公益性岗位补助项目新建1189人，计划补助868.63908万元；49.木吉乡支持公益性岗位补助项目15人，计划补助8.3628万元；50.加马铁热克乡支持公益性岗位补助项目新建206人，计划补助150.6912万元；51.玉麦镇支持公益性岗位补助项目新建642人，计划补助454.26756万元；52.奥依塔克镇支持公益性岗位补助项目新建93人，计划补助68.97万元；53.塔尔乡支持公益性岗位补助项目115人，计划补助89.90712万元；54.巴仁乡支持公益性岗位补助项目新建1424人，计划补助1048.2792万元。</t>
  </si>
  <si>
    <r>
      <rPr>
        <sz val="16"/>
        <rFont val="宋体"/>
        <charset val="134"/>
      </rPr>
      <t>人社局</t>
    </r>
  </si>
  <si>
    <r>
      <rPr>
        <sz val="16"/>
        <rFont val="宋体"/>
        <charset val="134"/>
      </rPr>
      <t>达吾提</t>
    </r>
    <r>
      <rPr>
        <sz val="16"/>
        <rFont val="Times New Roman"/>
        <charset val="134"/>
      </rPr>
      <t>·</t>
    </r>
    <r>
      <rPr>
        <sz val="16"/>
        <rFont val="宋体"/>
        <charset val="134"/>
      </rPr>
      <t>阿吾提</t>
    </r>
  </si>
  <si>
    <t>人社局</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</si>
  <si>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</si>
  <si>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</si>
  <si>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</si>
  <si>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</si>
  <si>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</si>
  <si>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</si>
  <si>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</si>
  <si>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</si>
  <si>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</si>
  <si>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</si>
  <si>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</si>
  <si>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</si>
  <si>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</si>
  <si>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</si>
  <si>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</si>
  <si>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</si>
  <si>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r>
      <rPr>
        <sz val="16"/>
        <rFont val="宋体"/>
        <charset val="134"/>
      </rPr>
      <t>阿克陶县农村公路路管员、护路员养护项目</t>
    </r>
  </si>
  <si>
    <r>
      <rPr>
        <sz val="16"/>
        <rFont val="宋体"/>
        <charset val="134"/>
      </rPr>
      <t>公益性岗位</t>
    </r>
  </si>
  <si>
    <r>
      <rPr>
        <sz val="16"/>
        <rFont val="Times New Roman"/>
        <charset val="134"/>
      </rPr>
      <t>1</t>
    </r>
    <r>
      <rPr>
        <sz val="16"/>
        <rFont val="宋体"/>
        <charset val="134"/>
      </rPr>
      <t>、巴仁乡聘用</t>
    </r>
    <r>
      <rPr>
        <sz val="16"/>
        <rFont val="Times New Roman"/>
        <charset val="134"/>
      </rPr>
      <t>220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264</t>
    </r>
    <r>
      <rPr>
        <sz val="16"/>
        <rFont val="宋体"/>
        <charset val="134"/>
      </rPr>
      <t>万；</t>
    </r>
    <r>
      <rPr>
        <sz val="16"/>
        <rFont val="Times New Roman"/>
        <charset val="134"/>
      </rPr>
      <t xml:space="preserve">
2</t>
    </r>
    <r>
      <rPr>
        <sz val="16"/>
        <rFont val="宋体"/>
        <charset val="134"/>
      </rPr>
      <t>、皮拉勒乡聘用</t>
    </r>
    <r>
      <rPr>
        <sz val="16"/>
        <rFont val="Times New Roman"/>
        <charset val="134"/>
      </rPr>
      <t>300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360</t>
    </r>
    <r>
      <rPr>
        <sz val="16"/>
        <rFont val="宋体"/>
        <charset val="134"/>
      </rPr>
      <t>万；</t>
    </r>
    <r>
      <rPr>
        <sz val="16"/>
        <rFont val="Times New Roman"/>
        <charset val="134"/>
      </rPr>
      <t xml:space="preserve">
3</t>
    </r>
    <r>
      <rPr>
        <sz val="16"/>
        <rFont val="宋体"/>
        <charset val="134"/>
      </rPr>
      <t>、玉麦镇聘用</t>
    </r>
    <r>
      <rPr>
        <sz val="16"/>
        <rFont val="Times New Roman"/>
        <charset val="134"/>
      </rPr>
      <t>200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240</t>
    </r>
    <r>
      <rPr>
        <sz val="16"/>
        <rFont val="宋体"/>
        <charset val="134"/>
      </rPr>
      <t>万；</t>
    </r>
    <r>
      <rPr>
        <sz val="16"/>
        <rFont val="Times New Roman"/>
        <charset val="134"/>
      </rPr>
      <t xml:space="preserve">
4</t>
    </r>
    <r>
      <rPr>
        <sz val="16"/>
        <rFont val="宋体"/>
        <charset val="134"/>
      </rPr>
      <t>、阿克陶镇聘用</t>
    </r>
    <r>
      <rPr>
        <sz val="16"/>
        <rFont val="Times New Roman"/>
        <charset val="134"/>
      </rPr>
      <t>91</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109.2</t>
    </r>
    <r>
      <rPr>
        <sz val="16"/>
        <rFont val="宋体"/>
        <charset val="134"/>
      </rPr>
      <t>万；</t>
    </r>
    <r>
      <rPr>
        <sz val="16"/>
        <rFont val="Times New Roman"/>
        <charset val="134"/>
      </rPr>
      <t xml:space="preserve">
5</t>
    </r>
    <r>
      <rPr>
        <sz val="16"/>
        <rFont val="宋体"/>
        <charset val="134"/>
      </rPr>
      <t>、奥依塔克镇聘用</t>
    </r>
    <r>
      <rPr>
        <sz val="16"/>
        <rFont val="Times New Roman"/>
        <charset val="134"/>
      </rPr>
      <t>30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t>
    </r>
    <r>
      <rPr>
        <sz val="16"/>
        <rFont val="宋体"/>
        <charset val="134"/>
      </rPr>
      <t>万；</t>
    </r>
    <r>
      <rPr>
        <sz val="16"/>
        <rFont val="Times New Roman"/>
        <charset val="134"/>
      </rPr>
      <t xml:space="preserve">
6</t>
    </r>
    <r>
      <rPr>
        <sz val="16"/>
        <rFont val="宋体"/>
        <charset val="134"/>
      </rPr>
      <t>、布伦口乡聘用</t>
    </r>
    <r>
      <rPr>
        <sz val="16"/>
        <rFont val="Times New Roman"/>
        <charset val="134"/>
      </rPr>
      <t>15</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18</t>
    </r>
    <r>
      <rPr>
        <sz val="16"/>
        <rFont val="宋体"/>
        <charset val="134"/>
      </rPr>
      <t>万；</t>
    </r>
    <r>
      <rPr>
        <sz val="16"/>
        <rFont val="Times New Roman"/>
        <charset val="134"/>
      </rPr>
      <t xml:space="preserve">
7</t>
    </r>
    <r>
      <rPr>
        <sz val="16"/>
        <rFont val="宋体"/>
        <charset val="134"/>
      </rPr>
      <t>、加马铁热克乡聘用</t>
    </r>
    <r>
      <rPr>
        <sz val="16"/>
        <rFont val="Times New Roman"/>
        <charset val="134"/>
      </rPr>
      <t>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t>
    </r>
    <r>
      <rPr>
        <sz val="16"/>
        <rFont val="宋体"/>
        <charset val="134"/>
      </rPr>
      <t>万；</t>
    </r>
    <r>
      <rPr>
        <sz val="16"/>
        <rFont val="Times New Roman"/>
        <charset val="134"/>
      </rPr>
      <t xml:space="preserve">
8</t>
    </r>
    <r>
      <rPr>
        <sz val="16"/>
        <rFont val="宋体"/>
        <charset val="134"/>
      </rPr>
      <t>、喀热开其克乡聘用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9</t>
    </r>
    <r>
      <rPr>
        <sz val="16"/>
        <rFont val="宋体"/>
        <charset val="134"/>
      </rPr>
      <t>、木吉乡聘用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10</t>
    </r>
    <r>
      <rPr>
        <sz val="16"/>
        <rFont val="宋体"/>
        <charset val="134"/>
      </rPr>
      <t>、恰尔隆镇聘用</t>
    </r>
    <r>
      <rPr>
        <sz val="16"/>
        <rFont val="Times New Roman"/>
        <charset val="134"/>
      </rPr>
      <t>50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60</t>
    </r>
    <r>
      <rPr>
        <sz val="16"/>
        <rFont val="宋体"/>
        <charset val="134"/>
      </rPr>
      <t>万；</t>
    </r>
    <r>
      <rPr>
        <sz val="16"/>
        <rFont val="Times New Roman"/>
        <charset val="134"/>
      </rPr>
      <t xml:space="preserve">
11</t>
    </r>
    <r>
      <rPr>
        <sz val="16"/>
        <rFont val="宋体"/>
        <charset val="134"/>
      </rPr>
      <t>、塔尔乡聘用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12</t>
    </r>
    <r>
      <rPr>
        <sz val="16"/>
        <rFont val="宋体"/>
        <charset val="134"/>
      </rPr>
      <t>、克孜勒陶镇聘用</t>
    </r>
    <r>
      <rPr>
        <sz val="16"/>
        <rFont val="Times New Roman"/>
        <charset val="134"/>
      </rPr>
      <t>44</t>
    </r>
    <r>
      <rPr>
        <sz val="16"/>
        <rFont val="宋体"/>
        <charset val="134"/>
      </rPr>
      <t>名易返贫脱贫监测户和易致贫边缘户</t>
    </r>
    <r>
      <rPr>
        <sz val="16"/>
        <rFont val="Times New Roman"/>
        <charset val="134"/>
      </rPr>
      <t>,2024</t>
    </r>
    <r>
      <rPr>
        <sz val="16"/>
        <rFont val="宋体"/>
        <charset val="134"/>
      </rPr>
      <t>年计划投入</t>
    </r>
    <r>
      <rPr>
        <sz val="16"/>
        <rFont val="Times New Roman"/>
        <charset val="134"/>
      </rPr>
      <t>52.8</t>
    </r>
    <r>
      <rPr>
        <sz val="16"/>
        <rFont val="宋体"/>
        <charset val="134"/>
      </rPr>
      <t>万元。</t>
    </r>
  </si>
  <si>
    <r>
      <rPr>
        <sz val="16"/>
        <rFont val="宋体"/>
        <charset val="134"/>
      </rPr>
      <t>交通运输局</t>
    </r>
  </si>
  <si>
    <r>
      <rPr>
        <sz val="16"/>
        <rFont val="宋体"/>
        <charset val="134"/>
      </rPr>
      <t>阿不都木塔力甫</t>
    </r>
    <r>
      <rPr>
        <sz val="16"/>
        <rFont val="Times New Roman"/>
        <charset val="134"/>
      </rPr>
      <t>·</t>
    </r>
    <r>
      <rPr>
        <sz val="16"/>
        <rFont val="宋体"/>
        <charset val="134"/>
      </rPr>
      <t>木合塔尔</t>
    </r>
  </si>
  <si>
    <r>
      <rPr>
        <sz val="16"/>
        <rFont val="Times New Roman"/>
        <charset val="134"/>
      </rPr>
      <t>1</t>
    </r>
    <r>
      <rPr>
        <sz val="16"/>
        <rFont val="宋体"/>
        <charset val="134"/>
      </rPr>
      <t>、巴仁乡农村道路日常养护管理</t>
    </r>
    <r>
      <rPr>
        <sz val="16"/>
        <rFont val="Times New Roman"/>
        <charset val="134"/>
      </rPr>
      <t>224</t>
    </r>
    <r>
      <rPr>
        <sz val="16"/>
        <rFont val="宋体"/>
        <charset val="134"/>
      </rPr>
      <t>公里，</t>
    </r>
    <r>
      <rPr>
        <sz val="16"/>
        <rFont val="Times New Roman"/>
        <charset val="134"/>
      </rPr>
      <t xml:space="preserve">
2</t>
    </r>
    <r>
      <rPr>
        <sz val="16"/>
        <rFont val="宋体"/>
        <charset val="134"/>
      </rPr>
      <t>、皮拉勒乡农村道路日常养护管理</t>
    </r>
    <r>
      <rPr>
        <sz val="16"/>
        <rFont val="Times New Roman"/>
        <charset val="134"/>
      </rPr>
      <t>309</t>
    </r>
    <r>
      <rPr>
        <sz val="16"/>
        <rFont val="宋体"/>
        <charset val="134"/>
      </rPr>
      <t>公里，</t>
    </r>
    <r>
      <rPr>
        <sz val="16"/>
        <rFont val="Times New Roman"/>
        <charset val="134"/>
      </rPr>
      <t xml:space="preserve">
3</t>
    </r>
    <r>
      <rPr>
        <sz val="16"/>
        <rFont val="宋体"/>
        <charset val="134"/>
      </rPr>
      <t>、玉麦乡农村道路日常养护管理</t>
    </r>
    <r>
      <rPr>
        <sz val="16"/>
        <rFont val="Times New Roman"/>
        <charset val="134"/>
      </rPr>
      <t>171</t>
    </r>
    <r>
      <rPr>
        <sz val="16"/>
        <rFont val="宋体"/>
        <charset val="134"/>
      </rPr>
      <t>公里，</t>
    </r>
    <r>
      <rPr>
        <sz val="16"/>
        <rFont val="Times New Roman"/>
        <charset val="134"/>
      </rPr>
      <t xml:space="preserve">
4</t>
    </r>
    <r>
      <rPr>
        <sz val="16"/>
        <rFont val="宋体"/>
        <charset val="134"/>
      </rPr>
      <t>、阿克陶镇农村道路日常养护管理</t>
    </r>
    <r>
      <rPr>
        <sz val="16"/>
        <rFont val="Times New Roman"/>
        <charset val="134"/>
      </rPr>
      <t>265</t>
    </r>
    <r>
      <rPr>
        <sz val="16"/>
        <rFont val="宋体"/>
        <charset val="134"/>
      </rPr>
      <t>公里，</t>
    </r>
    <r>
      <rPr>
        <sz val="16"/>
        <rFont val="Times New Roman"/>
        <charset val="134"/>
      </rPr>
      <t xml:space="preserve">
5</t>
    </r>
    <r>
      <rPr>
        <sz val="16"/>
        <rFont val="宋体"/>
        <charset val="134"/>
      </rPr>
      <t>、奥依塔克镇农村道路日常养护管理</t>
    </r>
    <r>
      <rPr>
        <sz val="16"/>
        <rFont val="Times New Roman"/>
        <charset val="134"/>
      </rPr>
      <t>110</t>
    </r>
    <r>
      <rPr>
        <sz val="16"/>
        <rFont val="宋体"/>
        <charset val="134"/>
      </rPr>
      <t>公里，</t>
    </r>
    <r>
      <rPr>
        <sz val="16"/>
        <rFont val="Times New Roman"/>
        <charset val="134"/>
      </rPr>
      <t xml:space="preserve">
6</t>
    </r>
    <r>
      <rPr>
        <sz val="16"/>
        <rFont val="宋体"/>
        <charset val="134"/>
      </rPr>
      <t>、布伦口乡农村道路日常养护管理</t>
    </r>
    <r>
      <rPr>
        <sz val="16"/>
        <rFont val="Times New Roman"/>
        <charset val="134"/>
      </rPr>
      <t>92</t>
    </r>
    <r>
      <rPr>
        <sz val="16"/>
        <rFont val="宋体"/>
        <charset val="134"/>
      </rPr>
      <t>公里，</t>
    </r>
    <r>
      <rPr>
        <sz val="16"/>
        <rFont val="Times New Roman"/>
        <charset val="134"/>
      </rPr>
      <t xml:space="preserve">
7</t>
    </r>
    <r>
      <rPr>
        <sz val="16"/>
        <rFont val="宋体"/>
        <charset val="134"/>
      </rPr>
      <t>、加马铁热克乡农村道路日常养护管理</t>
    </r>
    <r>
      <rPr>
        <sz val="16"/>
        <rFont val="Times New Roman"/>
        <charset val="134"/>
      </rPr>
      <t>140</t>
    </r>
    <r>
      <rPr>
        <sz val="16"/>
        <rFont val="宋体"/>
        <charset val="134"/>
      </rPr>
      <t>公里，</t>
    </r>
    <r>
      <rPr>
        <sz val="16"/>
        <rFont val="Times New Roman"/>
        <charset val="134"/>
      </rPr>
      <t xml:space="preserve">
8</t>
    </r>
    <r>
      <rPr>
        <sz val="16"/>
        <rFont val="宋体"/>
        <charset val="134"/>
      </rPr>
      <t>、喀热开其克乡农村道路日常养护管理</t>
    </r>
    <r>
      <rPr>
        <sz val="16"/>
        <rFont val="Times New Roman"/>
        <charset val="134"/>
      </rPr>
      <t>89</t>
    </r>
    <r>
      <rPr>
        <sz val="16"/>
        <rFont val="宋体"/>
        <charset val="134"/>
      </rPr>
      <t>公里，</t>
    </r>
    <r>
      <rPr>
        <sz val="16"/>
        <rFont val="Times New Roman"/>
        <charset val="134"/>
      </rPr>
      <t xml:space="preserve">
9</t>
    </r>
    <r>
      <rPr>
        <sz val="16"/>
        <rFont val="宋体"/>
        <charset val="134"/>
      </rPr>
      <t>、木吉乡农村道路日常养护管理</t>
    </r>
    <r>
      <rPr>
        <sz val="16"/>
        <rFont val="Times New Roman"/>
        <charset val="134"/>
      </rPr>
      <t>64</t>
    </r>
    <r>
      <rPr>
        <sz val="16"/>
        <rFont val="宋体"/>
        <charset val="134"/>
      </rPr>
      <t>公里，</t>
    </r>
    <r>
      <rPr>
        <sz val="16"/>
        <rFont val="Times New Roman"/>
        <charset val="134"/>
      </rPr>
      <t xml:space="preserve">
10</t>
    </r>
    <r>
      <rPr>
        <sz val="16"/>
        <rFont val="宋体"/>
        <charset val="134"/>
      </rPr>
      <t>、恰尔隆乡农村道路日常养护管理</t>
    </r>
    <r>
      <rPr>
        <sz val="16"/>
        <rFont val="Times New Roman"/>
        <charset val="134"/>
      </rPr>
      <t>183</t>
    </r>
    <r>
      <rPr>
        <sz val="16"/>
        <rFont val="宋体"/>
        <charset val="134"/>
      </rPr>
      <t>公里，</t>
    </r>
    <r>
      <rPr>
        <sz val="16"/>
        <rFont val="Times New Roman"/>
        <charset val="134"/>
      </rPr>
      <t xml:space="preserve">
11</t>
    </r>
    <r>
      <rPr>
        <sz val="16"/>
        <rFont val="宋体"/>
        <charset val="134"/>
      </rPr>
      <t>、塔尔乡农村道路日常养护管理</t>
    </r>
    <r>
      <rPr>
        <sz val="16"/>
        <rFont val="Times New Roman"/>
        <charset val="134"/>
      </rPr>
      <t>191</t>
    </r>
    <r>
      <rPr>
        <sz val="16"/>
        <rFont val="宋体"/>
        <charset val="134"/>
      </rPr>
      <t>公里，</t>
    </r>
    <r>
      <rPr>
        <sz val="16"/>
        <rFont val="Times New Roman"/>
        <charset val="134"/>
      </rPr>
      <t xml:space="preserve">
12</t>
    </r>
    <r>
      <rPr>
        <sz val="16"/>
        <rFont val="宋体"/>
        <charset val="134"/>
      </rPr>
      <t>、克孜勒陶乡农村道路日常养护管理</t>
    </r>
    <r>
      <rPr>
        <sz val="16"/>
        <rFont val="Times New Roman"/>
        <charset val="134"/>
      </rPr>
      <t>305</t>
    </r>
    <r>
      <rPr>
        <sz val="16"/>
        <rFont val="宋体"/>
        <charset val="134"/>
      </rPr>
      <t>公里。加强我县农村公路的日常养护工作，有效提升道路安全水平，提升道路使用寿命，改善通行服务水平群众满意度。</t>
    </r>
  </si>
  <si>
    <r>
      <rPr>
        <sz val="16"/>
        <rFont val="宋体"/>
        <charset val="134"/>
      </rPr>
      <t>对全县</t>
    </r>
    <r>
      <rPr>
        <sz val="16"/>
        <rFont val="Times New Roman"/>
        <charset val="134"/>
      </rPr>
      <t>1000</t>
    </r>
    <r>
      <rPr>
        <sz val="16"/>
        <rFont val="宋体"/>
        <charset val="134"/>
      </rPr>
      <t>名易返贫脱贫监测户和易致贫边缘户每月发放养护工资</t>
    </r>
    <r>
      <rPr>
        <sz val="16"/>
        <rFont val="Times New Roman"/>
        <charset val="134"/>
      </rPr>
      <t>1000</t>
    </r>
    <r>
      <rPr>
        <sz val="16"/>
        <rFont val="宋体"/>
        <charset val="134"/>
      </rPr>
      <t>元</t>
    </r>
    <r>
      <rPr>
        <sz val="16"/>
        <rFont val="Times New Roman"/>
        <charset val="134"/>
      </rPr>
      <t>/</t>
    </r>
    <r>
      <rPr>
        <sz val="1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</si>
  <si>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</si>
  <si>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</si>
  <si>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</si>
  <si>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</si>
  <si>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</si>
  <si>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rPr>
        <sz val="16"/>
        <rFont val="宋体"/>
        <charset val="134"/>
      </rPr>
      <t>阿克陶县</t>
    </r>
    <r>
      <rPr>
        <sz val="16"/>
        <rFont val="Times New Roman"/>
        <charset val="134"/>
      </rPr>
      <t>2024</t>
    </r>
    <r>
      <rPr>
        <sz val="16"/>
        <rFont val="宋体"/>
        <charset val="134"/>
      </rPr>
      <t>年恰尔隆镇村级道路建设项目</t>
    </r>
  </si>
  <si>
    <r>
      <rPr>
        <sz val="16"/>
        <rFont val="宋体"/>
        <charset val="134"/>
      </rPr>
      <t>农村基础设施（含产业基础设施配套）</t>
    </r>
  </si>
  <si>
    <r>
      <rPr>
        <sz val="16"/>
        <rFont val="宋体"/>
        <charset val="134"/>
      </rPr>
      <t>农村道路（县乡之间、乡乡之间、乡村之间及其沿线管理、服务等附属设施；道路安全生命防护工程、危旧桥梁改造；乡级客货运输站场、招呼站；村内道路、通户路等）</t>
    </r>
  </si>
  <si>
    <r>
      <rPr>
        <sz val="16"/>
        <rFont val="宋体"/>
        <charset val="134"/>
      </rPr>
      <t>恰尔隆镇昆仑佳苑、其克尔铁热克村</t>
    </r>
  </si>
  <si>
    <r>
      <rPr>
        <sz val="16"/>
        <rFont val="宋体"/>
        <charset val="134"/>
      </rPr>
      <t>新改建硬化道路（沥青</t>
    </r>
    <r>
      <rPr>
        <sz val="16"/>
        <rFont val="Times New Roman"/>
        <charset val="134"/>
      </rPr>
      <t>/</t>
    </r>
    <r>
      <rPr>
        <sz val="16"/>
        <rFont val="宋体"/>
        <charset val="134"/>
      </rPr>
      <t>混凝土路面）</t>
    </r>
    <r>
      <rPr>
        <sz val="16"/>
        <rFont val="Times New Roman"/>
        <charset val="134"/>
      </rPr>
      <t>11.346</t>
    </r>
    <r>
      <rPr>
        <sz val="16"/>
        <rFont val="宋体"/>
        <charset val="134"/>
      </rPr>
      <t>公里</t>
    </r>
    <r>
      <rPr>
        <sz val="16"/>
        <rFont val="Times New Roman"/>
        <charset val="134"/>
      </rPr>
      <t>,</t>
    </r>
    <r>
      <rPr>
        <sz val="16"/>
        <rFont val="宋体"/>
        <charset val="134"/>
      </rPr>
      <t>四级公路标准，路基宽度</t>
    </r>
    <r>
      <rPr>
        <sz val="16"/>
        <rFont val="Times New Roman"/>
        <charset val="134"/>
      </rPr>
      <t>5-8.5m,</t>
    </r>
    <r>
      <rPr>
        <sz val="16"/>
        <rFont val="宋体"/>
        <charset val="134"/>
      </rPr>
      <t>路面宽度</t>
    </r>
    <r>
      <rPr>
        <sz val="16"/>
        <rFont val="Times New Roman"/>
        <charset val="134"/>
      </rPr>
      <t>4-8m,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</si>
  <si>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≥11.346</t>
    </r>
    <r>
      <rPr>
        <sz val="16"/>
        <rFont val="宋体"/>
        <charset val="134"/>
      </rPr>
      <t>公里，建筑工程费用</t>
    </r>
    <r>
      <rPr>
        <sz val="16"/>
        <rFont val="Times New Roman"/>
        <charset val="134"/>
      </rPr>
      <t>≤52.88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</si>
  <si>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切实改变阿克陶县恰尔隆镇昆仑佳苑、其克尔铁热克村共</t>
    </r>
    <r>
      <rPr>
        <sz val="16"/>
        <rFont val="Times New Roman"/>
        <charset val="134"/>
      </rPr>
      <t>2398</t>
    </r>
    <r>
      <rPr>
        <sz val="16"/>
        <rFont val="宋体"/>
        <charset val="134"/>
      </rPr>
      <t>户</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</si>
  <si>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AKT24-007-43</t>
  </si>
  <si>
    <r>
      <rPr>
        <sz val="16"/>
        <rFont val="宋体"/>
        <charset val="134"/>
      </rPr>
      <t>阿克陶县塔尔乡农村道路建设</t>
    </r>
    <r>
      <rPr>
        <sz val="16"/>
        <rFont val="Times New Roman"/>
        <charset val="134"/>
      </rPr>
      <t>2024</t>
    </r>
    <r>
      <rPr>
        <sz val="16"/>
        <rFont val="宋体"/>
        <charset val="134"/>
      </rPr>
      <t>年中央财政以工代赈项目</t>
    </r>
  </si>
  <si>
    <r>
      <rPr>
        <sz val="16"/>
        <rFont val="宋体"/>
        <charset val="134"/>
      </rPr>
      <t>塔尔乡阿勒玛勒克村、巴格艾格孜村、巴格村、库祖村、霍西阿巴提村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</si>
  <si>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</si>
  <si>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新建硬化道路</t>
    </r>
    <r>
      <rPr>
        <sz val="16"/>
        <rFont val="Times New Roman"/>
        <charset val="134"/>
      </rPr>
      <t>4.5</t>
    </r>
    <r>
      <rPr>
        <sz val="16"/>
        <rFont val="宋体"/>
        <charset val="134"/>
      </rPr>
      <t>公里，路基宽度</t>
    </r>
    <r>
      <rPr>
        <sz val="16"/>
        <rFont val="Times New Roman"/>
        <charset val="134"/>
      </rPr>
      <t>3m-6m</t>
    </r>
    <r>
      <rPr>
        <sz val="16"/>
        <rFont val="宋体"/>
        <charset val="134"/>
      </rPr>
      <t>，设计速度</t>
    </r>
    <r>
      <rPr>
        <sz val="16"/>
        <rFont val="Times New Roman"/>
        <charset val="134"/>
      </rPr>
      <t>20km/h</t>
    </r>
    <r>
      <rPr>
        <sz val="16"/>
        <rFont val="宋体"/>
        <charset val="134"/>
      </rPr>
      <t>，及附属配套等。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</si>
  <si>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25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</si>
  <si>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65</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25</t>
    </r>
    <r>
      <rPr>
        <sz val="16"/>
        <rFont val="宋体"/>
        <charset val="134"/>
      </rPr>
      <t>人。</t>
    </r>
  </si>
  <si>
    <t>AKT24-007-45</t>
  </si>
  <si>
    <r>
      <rPr>
        <sz val="16"/>
        <rFont val="宋体"/>
        <charset val="134"/>
      </rPr>
      <t>阿克陶县玉麦镇玉麦村</t>
    </r>
    <r>
      <rPr>
        <sz val="16"/>
        <rFont val="Times New Roman"/>
        <charset val="134"/>
      </rPr>
      <t>2024</t>
    </r>
    <r>
      <rPr>
        <sz val="16"/>
        <rFont val="宋体"/>
        <charset val="134"/>
      </rPr>
      <t>年中央财政资金以工代赈村组道路提升改造建设项目</t>
    </r>
  </si>
  <si>
    <r>
      <rPr>
        <sz val="16"/>
        <rFont val="宋体"/>
        <charset val="134"/>
      </rPr>
      <t>村组道路提升改造</t>
    </r>
    <r>
      <rPr>
        <sz val="16"/>
        <rFont val="Times New Roman"/>
        <charset val="134"/>
      </rPr>
      <t>5</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</si>
  <si>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80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</si>
  <si>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80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45</t>
    </r>
    <r>
      <rPr>
        <sz val="16"/>
        <rFont val="宋体"/>
        <charset val="134"/>
      </rPr>
      <t>人。</t>
    </r>
  </si>
  <si>
    <t>产业路、资源路、旅游路建设</t>
  </si>
  <si>
    <t>AKT24-007-53</t>
  </si>
  <si>
    <r>
      <rPr>
        <sz val="16"/>
        <rFont val="宋体"/>
        <charset val="134"/>
      </rPr>
      <t>皮拉勒乡依也勒干村胡杨林生产基础设施项目</t>
    </r>
  </si>
  <si>
    <r>
      <rPr>
        <sz val="16"/>
        <rFont val="宋体"/>
        <charset val="134"/>
      </rPr>
      <t>产业路、资源路、旅游路建设</t>
    </r>
  </si>
  <si>
    <r>
      <rPr>
        <sz val="16"/>
        <rFont val="Times New Roman"/>
        <charset val="134"/>
      </rPr>
      <t>1.</t>
    </r>
    <r>
      <rPr>
        <sz val="16"/>
        <rFont val="宋体"/>
        <charset val="134"/>
      </rPr>
      <t>在村内建设农业生产机耕路（砂石路）：其中路面宽</t>
    </r>
    <r>
      <rPr>
        <sz val="16"/>
        <rFont val="Times New Roman"/>
        <charset val="134"/>
      </rPr>
      <t>4m</t>
    </r>
    <r>
      <rPr>
        <sz val="16"/>
        <rFont val="宋体"/>
        <charset val="134"/>
      </rPr>
      <t>、长</t>
    </r>
    <r>
      <rPr>
        <sz val="16"/>
        <rFont val="Times New Roman"/>
        <charset val="134"/>
      </rPr>
      <t>1.4km</t>
    </r>
    <r>
      <rPr>
        <sz val="16"/>
        <rFont val="宋体"/>
        <charset val="134"/>
      </rPr>
      <t>（含</t>
    </r>
    <r>
      <rPr>
        <sz val="16"/>
        <rFont val="Times New Roman"/>
        <charset val="134"/>
      </rPr>
      <t>3</t>
    </r>
    <r>
      <rPr>
        <sz val="16"/>
        <rFont val="宋体"/>
        <charset val="134"/>
      </rPr>
      <t>座盖板桥），计</t>
    </r>
    <r>
      <rPr>
        <sz val="16"/>
        <rFont val="Times New Roman"/>
        <charset val="134"/>
      </rPr>
      <t>33</t>
    </r>
    <r>
      <rPr>
        <sz val="16"/>
        <rFont val="宋体"/>
        <charset val="134"/>
      </rPr>
      <t>万元；路面宽</t>
    </r>
    <r>
      <rPr>
        <sz val="16"/>
        <rFont val="Times New Roman"/>
        <charset val="134"/>
      </rPr>
      <t>3m</t>
    </r>
    <r>
      <rPr>
        <sz val="16"/>
        <rFont val="宋体"/>
        <charset val="134"/>
      </rPr>
      <t>、长</t>
    </r>
    <r>
      <rPr>
        <sz val="16"/>
        <rFont val="Times New Roman"/>
        <charset val="134"/>
      </rPr>
      <t>1.6km</t>
    </r>
    <r>
      <rPr>
        <sz val="16"/>
        <rFont val="宋体"/>
        <charset val="134"/>
      </rPr>
      <t>，计</t>
    </r>
    <r>
      <rPr>
        <sz val="16"/>
        <rFont val="Times New Roman"/>
        <charset val="134"/>
      </rPr>
      <t>32</t>
    </r>
    <r>
      <rPr>
        <sz val="16"/>
        <rFont val="宋体"/>
        <charset val="134"/>
      </rPr>
      <t>万元。</t>
    </r>
    <r>
      <rPr>
        <sz val="16"/>
        <rFont val="Times New Roman"/>
        <charset val="134"/>
      </rPr>
      <t>2.</t>
    </r>
    <r>
      <rPr>
        <sz val="16"/>
        <rFont val="宋体"/>
        <charset val="134"/>
      </rPr>
      <t>村内硬化路：路面宽</t>
    </r>
    <r>
      <rPr>
        <sz val="16"/>
        <rFont val="Times New Roman"/>
        <charset val="134"/>
      </rPr>
      <t>4m</t>
    </r>
    <r>
      <rPr>
        <sz val="16"/>
        <rFont val="宋体"/>
        <charset val="134"/>
      </rPr>
      <t>（商砼厚度</t>
    </r>
    <r>
      <rPr>
        <sz val="16"/>
        <rFont val="Times New Roman"/>
        <charset val="134"/>
      </rPr>
      <t>10cm</t>
    </r>
    <r>
      <rPr>
        <sz val="16"/>
        <rFont val="宋体"/>
        <charset val="134"/>
      </rPr>
      <t>）、长</t>
    </r>
    <r>
      <rPr>
        <sz val="16"/>
        <rFont val="Times New Roman"/>
        <charset val="134"/>
      </rPr>
      <t>670m</t>
    </r>
    <r>
      <rPr>
        <sz val="16"/>
        <rFont val="宋体"/>
        <charset val="134"/>
      </rPr>
      <t>；路面宽</t>
    </r>
    <r>
      <rPr>
        <sz val="16"/>
        <rFont val="Times New Roman"/>
        <charset val="134"/>
      </rPr>
      <t>3.5m</t>
    </r>
    <r>
      <rPr>
        <sz val="16"/>
        <rFont val="宋体"/>
        <charset val="134"/>
      </rPr>
      <t>（商砼厚度</t>
    </r>
    <r>
      <rPr>
        <sz val="16"/>
        <rFont val="Times New Roman"/>
        <charset val="134"/>
      </rPr>
      <t>10cm</t>
    </r>
    <r>
      <rPr>
        <sz val="16"/>
        <rFont val="宋体"/>
        <charset val="134"/>
      </rPr>
      <t>）、长</t>
    </r>
    <r>
      <rPr>
        <sz val="16"/>
        <rFont val="Times New Roman"/>
        <charset val="134"/>
      </rPr>
      <t>780m</t>
    </r>
    <r>
      <rPr>
        <sz val="16"/>
        <rFont val="宋体"/>
        <charset val="134"/>
      </rPr>
      <t>，计</t>
    </r>
    <r>
      <rPr>
        <sz val="16"/>
        <rFont val="Times New Roman"/>
        <charset val="134"/>
      </rPr>
      <t>79</t>
    </r>
    <r>
      <rPr>
        <sz val="16"/>
        <rFont val="宋体"/>
        <charset val="134"/>
      </rPr>
      <t>万元。</t>
    </r>
  </si>
  <si>
    <r>
      <rPr>
        <sz val="16"/>
        <rFont val="宋体"/>
        <charset val="134"/>
      </rPr>
      <t>完成产业路建设项目，帮助项目村完善基础设施，改善出行条件，加速经济发展</t>
    </r>
  </si>
  <si>
    <r>
      <rPr>
        <sz val="16"/>
        <rFont val="宋体"/>
        <charset val="134"/>
      </rPr>
      <t>实施项目后能有效改善出行条件，助力乡村生态振兴，推动旅游产业发展，建设美丽乡村。</t>
    </r>
  </si>
  <si>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</si>
  <si>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</si>
  <si>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</si>
  <si>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</si>
  <si>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</si>
  <si>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</si>
  <si>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人居环境整治</t>
  </si>
  <si>
    <t>农村卫生厕所改造（户用、公共厕所）</t>
  </si>
  <si>
    <t>农村污水治理</t>
  </si>
  <si>
    <t>农村垃圾治理</t>
  </si>
  <si>
    <t>村容村貌提升</t>
  </si>
  <si>
    <t>AKT24-SFC002-1</t>
  </si>
  <si>
    <r>
      <rPr>
        <sz val="16"/>
        <rFont val="宋体"/>
        <charset val="134"/>
      </rPr>
      <t>巴仁乡阿热买里村人居环境整治及基础设施提升改造项目</t>
    </r>
  </si>
  <si>
    <r>
      <rPr>
        <sz val="16"/>
        <rFont val="宋体"/>
        <charset val="134"/>
      </rPr>
      <t>人居环境整治</t>
    </r>
  </si>
  <si>
    <r>
      <rPr>
        <sz val="16"/>
        <rFont val="宋体"/>
        <charset val="134"/>
      </rPr>
      <t>村容村貌提升</t>
    </r>
  </si>
  <si>
    <r>
      <rPr>
        <sz val="16"/>
        <rFont val="宋体"/>
        <charset val="134"/>
      </rPr>
      <t>（</t>
    </r>
    <r>
      <rPr>
        <sz val="16"/>
        <rFont val="Times New Roman"/>
        <charset val="134"/>
      </rPr>
      <t>1</t>
    </r>
    <r>
      <rPr>
        <sz val="16"/>
        <rFont val="宋体"/>
        <charset val="134"/>
      </rPr>
      <t>）对阿热买里村全村主干道进行基础设施建设，并配套水渠等附属设施，地坪硬化及修补、新建水渠及涵管桥，补齐乡村基础设施短板，打造安居乐业美丽乡村，预计投资</t>
    </r>
    <r>
      <rPr>
        <sz val="16"/>
        <rFont val="Times New Roman"/>
        <charset val="134"/>
      </rPr>
      <t>1100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4.5</t>
    </r>
    <r>
      <rPr>
        <sz val="16"/>
        <rFont val="宋体"/>
        <charset val="134"/>
      </rPr>
      <t>公里</t>
    </r>
    <r>
      <rPr>
        <sz val="16"/>
        <rFont val="Times New Roman"/>
        <charset val="134"/>
      </rPr>
      <t>,</t>
    </r>
    <r>
      <rPr>
        <sz val="16"/>
        <rFont val="宋体"/>
        <charset val="134"/>
      </rPr>
      <t>路基宽度</t>
    </r>
    <r>
      <rPr>
        <sz val="16"/>
        <rFont val="Times New Roman"/>
        <charset val="134"/>
      </rPr>
      <t>3.5m-5.5m,</t>
    </r>
    <r>
      <rPr>
        <sz val="16"/>
        <rFont val="宋体"/>
        <charset val="134"/>
      </rPr>
      <t>路面宽度</t>
    </r>
    <r>
      <rPr>
        <sz val="16"/>
        <rFont val="Times New Roman"/>
        <charset val="134"/>
      </rPr>
      <t>3m-5m,</t>
    </r>
    <r>
      <rPr>
        <sz val="16"/>
        <rFont val="宋体"/>
        <charset val="134"/>
      </rPr>
      <t>设计速度</t>
    </r>
    <r>
      <rPr>
        <sz val="16"/>
        <rFont val="Times New Roman"/>
        <charset val="134"/>
      </rPr>
      <t>30km/h</t>
    </r>
    <r>
      <rPr>
        <sz val="16"/>
        <rFont val="宋体"/>
        <charset val="134"/>
      </rPr>
      <t>，含路基、路面、桥涵及其他附属设施。其中对林果示范基地</t>
    </r>
    <r>
      <rPr>
        <sz val="16"/>
        <rFont val="Times New Roman"/>
        <charset val="134"/>
      </rPr>
      <t>3.3</t>
    </r>
    <r>
      <rPr>
        <sz val="16"/>
        <rFont val="宋体"/>
        <charset val="134"/>
      </rPr>
      <t>公里道路新建硬化道路（沥青</t>
    </r>
    <r>
      <rPr>
        <sz val="16"/>
        <rFont val="Times New Roman"/>
        <charset val="134"/>
      </rPr>
      <t>/</t>
    </r>
    <r>
      <rPr>
        <sz val="16"/>
        <rFont val="宋体"/>
        <charset val="134"/>
      </rPr>
      <t>混凝土路面），对</t>
    </r>
    <r>
      <rPr>
        <sz val="16"/>
        <rFont val="Times New Roman"/>
        <charset val="134"/>
      </rPr>
      <t>2</t>
    </r>
    <r>
      <rPr>
        <sz val="16"/>
        <rFont val="宋体"/>
        <charset val="134"/>
      </rPr>
      <t>小队主干道重新铺设硬化道路（沥青</t>
    </r>
    <r>
      <rPr>
        <sz val="16"/>
        <rFont val="Times New Roman"/>
        <charset val="134"/>
      </rPr>
      <t>/</t>
    </r>
    <r>
      <rPr>
        <sz val="16"/>
        <rFont val="宋体"/>
        <charset val="134"/>
      </rPr>
      <t>混凝土路面）</t>
    </r>
    <r>
      <rPr>
        <sz val="16"/>
        <rFont val="Times New Roman"/>
        <charset val="134"/>
      </rPr>
      <t>1.2</t>
    </r>
    <r>
      <rPr>
        <sz val="16"/>
        <rFont val="宋体"/>
        <charset val="134"/>
      </rPr>
      <t>公里，预计投资</t>
    </r>
    <r>
      <rPr>
        <sz val="16"/>
        <rFont val="Times New Roman"/>
        <charset val="134"/>
      </rPr>
      <t>300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）对全村集中连片区铺设污水管网预计</t>
    </r>
    <r>
      <rPr>
        <sz val="16"/>
        <rFont val="Times New Roman"/>
        <charset val="134"/>
      </rPr>
      <t>21</t>
    </r>
    <r>
      <rPr>
        <sz val="16"/>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16"/>
        <rFont val="Times New Roman"/>
        <charset val="134"/>
      </rPr>
      <t>1800</t>
    </r>
    <r>
      <rPr>
        <sz val="16"/>
        <rFont val="宋体"/>
        <charset val="134"/>
      </rPr>
      <t>万元。项目总计投资</t>
    </r>
    <r>
      <rPr>
        <sz val="16"/>
        <rFont val="Times New Roman"/>
        <charset val="134"/>
      </rPr>
      <t>3200</t>
    </r>
    <r>
      <rPr>
        <sz val="16"/>
        <rFont val="宋体"/>
        <charset val="134"/>
      </rPr>
      <t>万元。</t>
    </r>
  </si>
  <si>
    <r>
      <rPr>
        <sz val="16"/>
        <rFont val="宋体"/>
        <charset val="134"/>
      </rPr>
      <t>江西援疆资金</t>
    </r>
  </si>
  <si>
    <r>
      <rPr>
        <sz val="16"/>
        <rFont val="宋体"/>
        <charset val="134"/>
      </rPr>
      <t>乡村振兴局</t>
    </r>
  </si>
  <si>
    <r>
      <rPr>
        <sz val="16"/>
        <rFont val="宋体"/>
        <charset val="134"/>
      </rPr>
      <t>赵凤楠</t>
    </r>
  </si>
  <si>
    <r>
      <t>通过项目实施，改善村容村貌及卫生，有效提高已脱贫户（含监测帮扶对象）家庭生活质量；构建污水处理系统，改善人居环境，提升居民生活幸福指数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t>
    </r>
  </si>
  <si>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</si>
  <si>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AKT24-011-15</t>
  </si>
  <si>
    <r>
      <rPr>
        <sz val="16"/>
        <rFont val="宋体"/>
        <charset val="134"/>
      </rPr>
      <t>玉麦镇主干道路综合整治提升建设项目</t>
    </r>
  </si>
  <si>
    <r>
      <rPr>
        <sz val="16"/>
        <rFont val="宋体"/>
        <charset val="134"/>
      </rPr>
      <t>玉麦镇库尼萨克村至玉麦村</t>
    </r>
  </si>
  <si>
    <r>
      <rPr>
        <sz val="16"/>
        <rFont val="Times New Roman"/>
        <charset val="134"/>
      </rPr>
      <t>2024</t>
    </r>
    <r>
      <rPr>
        <sz val="16"/>
        <rFont val="宋体"/>
        <charset val="134"/>
      </rPr>
      <t>年</t>
    </r>
    <r>
      <rPr>
        <sz val="16"/>
        <rFont val="Times New Roman"/>
        <charset val="134"/>
      </rPr>
      <t>3</t>
    </r>
    <r>
      <rPr>
        <sz val="16"/>
        <rFont val="宋体"/>
        <charset val="134"/>
      </rPr>
      <t>月至</t>
    </r>
    <r>
      <rPr>
        <sz val="16"/>
        <rFont val="Times New Roman"/>
        <charset val="134"/>
      </rPr>
      <t>8</t>
    </r>
    <r>
      <rPr>
        <sz val="16"/>
        <rFont val="宋体"/>
        <charset val="134"/>
      </rPr>
      <t>月</t>
    </r>
  </si>
  <si>
    <r>
      <rPr>
        <sz val="16"/>
        <rFont val="宋体"/>
        <charset val="134"/>
      </rPr>
      <t>计划对库尼萨克村至玉麦村村口</t>
    </r>
    <r>
      <rPr>
        <sz val="16"/>
        <rFont val="Times New Roman"/>
        <charset val="134"/>
      </rPr>
      <t>3.3</t>
    </r>
    <r>
      <rPr>
        <sz val="16"/>
        <rFont val="宋体"/>
        <charset val="134"/>
      </rPr>
      <t>公里</t>
    </r>
    <r>
      <rPr>
        <sz val="16"/>
        <rFont val="Times New Roman"/>
        <charset val="134"/>
      </rPr>
      <t>315</t>
    </r>
    <r>
      <rPr>
        <sz val="16"/>
        <rFont val="宋体"/>
        <charset val="134"/>
      </rPr>
      <t>国道进行道路两侧基础设施提升改造，路肩扩宽硬化宽</t>
    </r>
    <r>
      <rPr>
        <sz val="16"/>
        <rFont val="Times New Roman"/>
        <charset val="134"/>
      </rPr>
      <t>3-4.5</t>
    </r>
    <r>
      <rPr>
        <sz val="16"/>
        <rFont val="宋体"/>
        <charset val="134"/>
      </rPr>
      <t>米，新设盖板桥</t>
    </r>
    <r>
      <rPr>
        <sz val="16"/>
        <rFont val="Times New Roman"/>
        <charset val="134"/>
      </rPr>
      <t>33</t>
    </r>
    <r>
      <rPr>
        <sz val="16"/>
        <rFont val="宋体"/>
        <charset val="134"/>
      </rPr>
      <t>座、路桥</t>
    </r>
    <r>
      <rPr>
        <sz val="16"/>
        <rFont val="Times New Roman"/>
        <charset val="134"/>
      </rPr>
      <t>4</t>
    </r>
    <r>
      <rPr>
        <sz val="16"/>
        <rFont val="宋体"/>
        <charset val="134"/>
      </rPr>
      <t>座等，计划投资</t>
    </r>
    <r>
      <rPr>
        <sz val="16"/>
        <rFont val="Times New Roman"/>
        <charset val="134"/>
      </rPr>
      <t>600</t>
    </r>
    <r>
      <rPr>
        <sz val="16"/>
        <rFont val="宋体"/>
        <charset val="134"/>
      </rPr>
      <t>万元。</t>
    </r>
  </si>
  <si>
    <r>
      <rPr>
        <sz val="16"/>
        <rFont val="宋体"/>
        <charset val="134"/>
      </rPr>
      <t>统战部</t>
    </r>
  </si>
  <si>
    <r>
      <rPr>
        <sz val="16"/>
        <rFont val="宋体"/>
        <charset val="134"/>
      </rPr>
      <t>范仲锋</t>
    </r>
  </si>
  <si>
    <r>
      <rPr>
        <sz val="16"/>
        <rFont val="宋体"/>
        <charset val="134"/>
      </rPr>
      <t>艾尼瓦尔</t>
    </r>
    <r>
      <rPr>
        <sz val="16"/>
        <rFont val="Times New Roman"/>
        <charset val="134"/>
      </rPr>
      <t>·</t>
    </r>
    <r>
      <rPr>
        <sz val="16"/>
        <rFont val="宋体"/>
        <charset val="134"/>
      </rPr>
      <t>吾布力</t>
    </r>
  </si>
  <si>
    <r>
      <rPr>
        <sz val="16"/>
        <rFont val="宋体"/>
        <charset val="134"/>
      </rPr>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r>
  </si>
  <si>
    <r>
      <rPr>
        <sz val="16"/>
        <rFont val="宋体"/>
        <charset val="134"/>
      </rPr>
      <t>充分调动好、发挥好、保护好农民群众的积极性，广泛发动群众参与务工，为农民群众出行和产业发展提供便利条件。</t>
    </r>
  </si>
  <si>
    <t>AKT24-011-2</t>
  </si>
  <si>
    <r>
      <rPr>
        <sz val="16"/>
        <rFont val="宋体"/>
        <charset val="134"/>
      </rPr>
      <t>阿克陶县阿克陶镇拱拜提艾日克村示范村打造</t>
    </r>
    <r>
      <rPr>
        <sz val="16"/>
        <rFont val="Times New Roman"/>
        <charset val="134"/>
      </rPr>
      <t>2024</t>
    </r>
    <r>
      <rPr>
        <sz val="16"/>
        <rFont val="宋体"/>
        <charset val="134"/>
      </rPr>
      <t>年中央财政以工代赈项目</t>
    </r>
  </si>
  <si>
    <r>
      <rPr>
        <sz val="16"/>
        <rFont val="宋体"/>
        <charset val="134"/>
      </rPr>
      <t>阿克陶镇拱拜提艾日克村</t>
    </r>
  </si>
  <si>
    <r>
      <rPr>
        <sz val="16"/>
        <rFont val="宋体"/>
        <charset val="134"/>
      </rPr>
      <t>村级道路提升改造</t>
    </r>
    <r>
      <rPr>
        <sz val="16"/>
        <rFont val="Times New Roman"/>
        <charset val="134"/>
      </rPr>
      <t>4</t>
    </r>
    <r>
      <rPr>
        <sz val="16"/>
        <rFont val="宋体"/>
        <charset val="134"/>
      </rPr>
      <t>公里，浆砌石水渠</t>
    </r>
    <r>
      <rPr>
        <sz val="16"/>
        <rFont val="Times New Roman"/>
        <charset val="134"/>
      </rPr>
      <t>3</t>
    </r>
    <r>
      <rPr>
        <sz val="16"/>
        <rFont val="宋体"/>
        <charset val="134"/>
      </rPr>
      <t>公里</t>
    </r>
    <r>
      <rPr>
        <sz val="16"/>
        <rFont val="Times New Roman"/>
        <charset val="134"/>
      </rPr>
      <t>,</t>
    </r>
    <r>
      <rPr>
        <sz val="16"/>
        <rFont val="宋体"/>
        <charset val="134"/>
      </rPr>
      <t>及配套附属设施；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</si>
  <si>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82</t>
    </r>
    <r>
      <rPr>
        <sz val="16"/>
        <rFont val="宋体"/>
        <charset val="134"/>
      </rPr>
      <t>万元，组织群众参与工程建设不低于</t>
    </r>
    <r>
      <rPr>
        <sz val="16"/>
        <rFont val="Times New Roman"/>
        <charset val="134"/>
      </rPr>
      <t>120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</si>
  <si>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120</t>
    </r>
    <r>
      <rPr>
        <sz val="16"/>
        <rFont val="宋体"/>
        <charset val="134"/>
      </rPr>
      <t>人，发放劳务报酬不低于</t>
    </r>
    <r>
      <rPr>
        <sz val="16"/>
        <rFont val="Times New Roman"/>
        <charset val="134"/>
      </rPr>
      <t>82</t>
    </r>
    <r>
      <rPr>
        <sz val="16"/>
        <rFont val="宋体"/>
        <charset val="134"/>
      </rPr>
      <t>万元。组织务工群众开展技能培训</t>
    </r>
    <r>
      <rPr>
        <sz val="16"/>
        <rFont val="Times New Roman"/>
        <charset val="134"/>
      </rPr>
      <t>40</t>
    </r>
    <r>
      <rPr>
        <sz val="16"/>
        <rFont val="宋体"/>
        <charset val="134"/>
      </rPr>
      <t>人。</t>
    </r>
  </si>
  <si>
    <t>AKT24-011-4</t>
  </si>
  <si>
    <r>
      <rPr>
        <sz val="16"/>
        <rFont val="宋体"/>
        <charset val="134"/>
      </rPr>
      <t>阿克陶县皮拉勒乡霍伊拉阿勒迪村人居环境整治</t>
    </r>
    <r>
      <rPr>
        <sz val="16"/>
        <rFont val="Times New Roman"/>
        <charset val="134"/>
      </rPr>
      <t>2024</t>
    </r>
    <r>
      <rPr>
        <sz val="16"/>
        <rFont val="宋体"/>
        <charset val="134"/>
      </rPr>
      <t>年中央财政以工代赈项目</t>
    </r>
  </si>
  <si>
    <r>
      <rPr>
        <sz val="16"/>
        <rFont val="宋体"/>
        <charset val="134"/>
      </rPr>
      <t>皮拉勒乡霍伊拉阿勒迪村</t>
    </r>
  </si>
  <si>
    <r>
      <rPr>
        <sz val="16"/>
        <rFont val="宋体"/>
        <charset val="134"/>
      </rPr>
      <t>村主干道两侧提升改造和入户路硬化</t>
    </r>
    <r>
      <rPr>
        <sz val="16"/>
        <rFont val="Times New Roman"/>
        <charset val="134"/>
      </rPr>
      <t>6</t>
    </r>
    <r>
      <rPr>
        <sz val="16"/>
        <rFont val="宋体"/>
        <charset val="134"/>
      </rPr>
      <t>公里，及配套设施</t>
    </r>
  </si>
  <si>
    <r>
      <rPr>
        <sz val="16"/>
        <rFont val="宋体"/>
        <charset val="134"/>
      </rPr>
      <t>项目主要绩效目标完成霍伊拉阿勒迪村的道路基础提升改造，改善农村出行环境，惠及了群众的正常工作和生活，使村民基本生活得到很大的改善，并呈现出社会和谐安定，民风文明健康的良好局面。</t>
    </r>
  </si>
  <si>
    <r>
      <rPr>
        <sz val="16"/>
        <rFont val="宋体"/>
        <charset val="134"/>
      </rPr>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r>
  </si>
  <si>
    <t>AKT24-011-8</t>
  </si>
  <si>
    <r>
      <rPr>
        <sz val="16"/>
        <rFont val="宋体"/>
        <charset val="134"/>
      </rPr>
      <t>阿克陶县巴仁乡巴仁村人居环境整治</t>
    </r>
    <r>
      <rPr>
        <sz val="16"/>
        <rFont val="Times New Roman"/>
        <charset val="134"/>
      </rPr>
      <t>2024</t>
    </r>
    <r>
      <rPr>
        <sz val="16"/>
        <rFont val="宋体"/>
        <charset val="134"/>
      </rPr>
      <t>年中央财政以工代赈项目</t>
    </r>
  </si>
  <si>
    <r>
      <rPr>
        <sz val="16"/>
        <rFont val="宋体"/>
        <charset val="134"/>
      </rPr>
      <t>巴仁乡巴仁村</t>
    </r>
  </si>
  <si>
    <r>
      <rPr>
        <sz val="16"/>
        <rFont val="宋体"/>
        <charset val="134"/>
      </rPr>
      <t>农村主干道道路提升改造</t>
    </r>
    <r>
      <rPr>
        <sz val="16"/>
        <rFont val="Times New Roman"/>
        <charset val="134"/>
      </rPr>
      <t>4.5</t>
    </r>
    <r>
      <rPr>
        <sz val="16"/>
        <rFont val="宋体"/>
        <charset val="134"/>
      </rPr>
      <t>公里，新建防渗渠</t>
    </r>
    <r>
      <rPr>
        <sz val="16"/>
        <rFont val="Times New Roman"/>
        <charset val="134"/>
      </rPr>
      <t>3</t>
    </r>
    <r>
      <rPr>
        <sz val="16"/>
        <rFont val="宋体"/>
        <charset val="134"/>
      </rPr>
      <t>公里，设计流量</t>
    </r>
    <r>
      <rPr>
        <sz val="16"/>
        <rFont val="Times New Roman"/>
        <charset val="134"/>
      </rPr>
      <t>0.2-0.5m³/s</t>
    </r>
    <r>
      <rPr>
        <sz val="16"/>
        <rFont val="宋体"/>
        <charset val="134"/>
      </rPr>
      <t>，及附属配套设施建设</t>
    </r>
  </si>
  <si>
    <r>
      <rPr>
        <sz val="16"/>
        <rFont val="宋体"/>
        <charset val="134"/>
      </rPr>
      <t>通过项目实施，大大改善本村环境卫生；带动务工群众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</si>
  <si>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一是激发村民发展热情，改善农户居住条件，大力发展产业；二是通过以工代赈，增加务工群众收入</t>
    </r>
  </si>
  <si>
    <t>AKT24-011-9</t>
  </si>
  <si>
    <r>
      <rPr>
        <sz val="16"/>
        <rFont val="宋体"/>
        <charset val="134"/>
      </rPr>
      <t>阿克陶县加马铁热克乡阔什铁热克村人居环境综合整治</t>
    </r>
    <r>
      <rPr>
        <sz val="16"/>
        <rFont val="Times New Roman"/>
        <charset val="134"/>
      </rPr>
      <t>2024</t>
    </r>
    <r>
      <rPr>
        <sz val="16"/>
        <rFont val="宋体"/>
        <charset val="134"/>
      </rPr>
      <t>年中央财政以工代赈项目</t>
    </r>
  </si>
  <si>
    <r>
      <rPr>
        <sz val="16"/>
        <rFont val="宋体"/>
        <charset val="134"/>
      </rPr>
      <t>加马铁热克乡阔什铁热克村</t>
    </r>
  </si>
  <si>
    <r>
      <rPr>
        <sz val="16"/>
        <rFont val="宋体"/>
        <charset val="134"/>
      </rPr>
      <t>农村道路提升改造</t>
    </r>
    <r>
      <rPr>
        <sz val="16"/>
        <rFont val="Times New Roman"/>
        <charset val="134"/>
      </rPr>
      <t>3</t>
    </r>
    <r>
      <rPr>
        <sz val="16"/>
        <rFont val="宋体"/>
        <charset val="134"/>
      </rPr>
      <t>公里、新建防渗渠</t>
    </r>
    <r>
      <rPr>
        <sz val="16"/>
        <rFont val="Times New Roman"/>
        <charset val="134"/>
      </rPr>
      <t>1.7</t>
    </r>
    <r>
      <rPr>
        <sz val="16"/>
        <rFont val="宋体"/>
        <charset val="134"/>
      </rPr>
      <t>公里，设计流量</t>
    </r>
    <r>
      <rPr>
        <sz val="16"/>
        <rFont val="Times New Roman"/>
        <charset val="134"/>
      </rPr>
      <t>0.2-0.5m³/s</t>
    </r>
    <r>
      <rPr>
        <sz val="16"/>
        <rFont val="宋体"/>
        <charset val="134"/>
      </rPr>
      <t>，及附属配套设施。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</si>
  <si>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</si>
  <si>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40</t>
    </r>
    <r>
      <rPr>
        <sz val="16"/>
        <rFont val="宋体"/>
        <charset val="134"/>
      </rPr>
      <t>人。</t>
    </r>
  </si>
  <si>
    <t>AKT24-011-12</t>
  </si>
  <si>
    <r>
      <rPr>
        <sz val="16"/>
        <rFont val="宋体"/>
        <charset val="134"/>
      </rPr>
      <t>阿克陶县阿克陶镇英其开艾日克村示范街打造</t>
    </r>
    <r>
      <rPr>
        <sz val="16"/>
        <rFont val="Times New Roman"/>
        <charset val="134"/>
      </rPr>
      <t>2024</t>
    </r>
    <r>
      <rPr>
        <sz val="16"/>
        <rFont val="宋体"/>
        <charset val="134"/>
      </rPr>
      <t>年中央财政以工代赈项目</t>
    </r>
  </si>
  <si>
    <r>
      <rPr>
        <sz val="16"/>
        <rFont val="宋体"/>
        <charset val="134"/>
      </rPr>
      <t>阿克陶镇英其开艾日克村</t>
    </r>
  </si>
  <si>
    <r>
      <rPr>
        <sz val="16"/>
        <rFont val="宋体"/>
        <charset val="134"/>
      </rPr>
      <t>新建农村硬化道路</t>
    </r>
    <r>
      <rPr>
        <sz val="16"/>
        <rFont val="Times New Roman"/>
        <charset val="134"/>
      </rPr>
      <t>2</t>
    </r>
    <r>
      <rPr>
        <sz val="16"/>
        <rFont val="宋体"/>
        <charset val="134"/>
      </rPr>
      <t>公里；道路提升改造</t>
    </r>
    <r>
      <rPr>
        <sz val="16"/>
        <rFont val="Times New Roman"/>
        <charset val="134"/>
      </rPr>
      <t>3</t>
    </r>
    <r>
      <rPr>
        <sz val="16"/>
        <rFont val="宋体"/>
        <charset val="134"/>
      </rPr>
      <t>公里；浆砌石水渠</t>
    </r>
    <r>
      <rPr>
        <sz val="16"/>
        <rFont val="Times New Roman"/>
        <charset val="134"/>
      </rPr>
      <t>3</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</si>
  <si>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</si>
  <si>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40</t>
    </r>
    <r>
      <rPr>
        <sz val="16"/>
        <rFont val="宋体"/>
        <charset val="134"/>
      </rPr>
      <t>人。</t>
    </r>
  </si>
  <si>
    <t>AKT24-011-13</t>
  </si>
  <si>
    <r>
      <rPr>
        <sz val="16"/>
        <rFont val="宋体"/>
        <charset val="134"/>
      </rPr>
      <t>阿克陶县阿克陶镇诺库其艾日克村示范街打造</t>
    </r>
    <r>
      <rPr>
        <sz val="16"/>
        <rFont val="Times New Roman"/>
        <charset val="134"/>
      </rPr>
      <t>2024</t>
    </r>
    <r>
      <rPr>
        <sz val="16"/>
        <rFont val="宋体"/>
        <charset val="134"/>
      </rPr>
      <t>年中央财政以工代赈项目</t>
    </r>
  </si>
  <si>
    <r>
      <rPr>
        <sz val="16"/>
        <rFont val="宋体"/>
        <charset val="134"/>
      </rPr>
      <t>阿克陶县阿克陶镇诺库其艾日克村</t>
    </r>
  </si>
  <si>
    <r>
      <rPr>
        <sz val="16"/>
        <rFont val="宋体"/>
        <charset val="134"/>
      </rPr>
      <t>村级道路提升改造</t>
    </r>
    <r>
      <rPr>
        <sz val="16"/>
        <rFont val="Times New Roman"/>
        <charset val="134"/>
      </rPr>
      <t>2</t>
    </r>
    <r>
      <rPr>
        <sz val="16"/>
        <rFont val="宋体"/>
        <charset val="134"/>
      </rPr>
      <t>公里，浆砌石水渠</t>
    </r>
    <r>
      <rPr>
        <sz val="16"/>
        <rFont val="Times New Roman"/>
        <charset val="134"/>
      </rPr>
      <t>4</t>
    </r>
    <r>
      <rPr>
        <sz val="16"/>
        <rFont val="宋体"/>
        <charset val="134"/>
      </rPr>
      <t>公里，护坡提升改造及附属设施。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</si>
  <si>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</si>
  <si>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30</t>
    </r>
    <r>
      <rPr>
        <sz val="16"/>
        <rFont val="宋体"/>
        <charset val="134"/>
      </rPr>
      <t>人。</t>
    </r>
  </si>
  <si>
    <t>AKT24-011-16</t>
  </si>
  <si>
    <r>
      <rPr>
        <sz val="16"/>
        <rFont val="宋体"/>
        <charset val="134"/>
      </rPr>
      <t>村组主干道路综合整治提升项目</t>
    </r>
  </si>
  <si>
    <r>
      <rPr>
        <sz val="16"/>
        <rFont val="宋体"/>
        <charset val="134"/>
      </rPr>
      <t>村容村貌整治</t>
    </r>
  </si>
  <si>
    <r>
      <rPr>
        <sz val="16"/>
        <rFont val="宋体"/>
        <charset val="134"/>
      </rPr>
      <t>计划对玉麦村组主干道进行道路两侧基础设施提升改造，路肩扩宽硬化</t>
    </r>
    <r>
      <rPr>
        <sz val="16"/>
        <rFont val="Times New Roman"/>
        <charset val="134"/>
      </rPr>
      <t>1</t>
    </r>
    <r>
      <rPr>
        <sz val="16"/>
        <rFont val="宋体"/>
        <charset val="134"/>
      </rPr>
      <t>米，及道路两侧维修改造等，共计</t>
    </r>
    <r>
      <rPr>
        <sz val="16"/>
        <rFont val="Times New Roman"/>
        <charset val="134"/>
      </rPr>
      <t>8</t>
    </r>
    <r>
      <rPr>
        <sz val="16"/>
        <rFont val="宋体"/>
        <charset val="134"/>
      </rPr>
      <t>公里，</t>
    </r>
    <r>
      <rPr>
        <sz val="16"/>
        <rFont val="Times New Roman"/>
        <charset val="134"/>
      </rPr>
      <t>37.5</t>
    </r>
    <r>
      <rPr>
        <sz val="16"/>
        <rFont val="宋体"/>
        <charset val="134"/>
      </rPr>
      <t>万元</t>
    </r>
    <r>
      <rPr>
        <sz val="16"/>
        <rFont val="Times New Roman"/>
        <charset val="134"/>
      </rPr>
      <t>/</t>
    </r>
    <r>
      <rPr>
        <sz val="16"/>
        <rFont val="宋体"/>
        <charset val="134"/>
      </rPr>
      <t>公里，计划投资</t>
    </r>
    <r>
      <rPr>
        <sz val="16"/>
        <rFont val="Times New Roman"/>
        <charset val="134"/>
      </rPr>
      <t>300</t>
    </r>
    <r>
      <rPr>
        <sz val="16"/>
        <rFont val="宋体"/>
        <charset val="134"/>
      </rPr>
      <t>万元。</t>
    </r>
  </si>
  <si>
    <r>
      <rPr>
        <sz val="16"/>
        <rFont val="宋体"/>
        <charset val="134"/>
      </rPr>
      <t>住建局</t>
    </r>
  </si>
  <si>
    <r>
      <rPr>
        <sz val="16"/>
        <rFont val="宋体"/>
        <charset val="134"/>
      </rPr>
      <t>闫旭波</t>
    </r>
  </si>
  <si>
    <t>AKT24-SFC006-1</t>
  </si>
  <si>
    <r>
      <rPr>
        <sz val="16"/>
        <rFont val="宋体"/>
        <charset val="134"/>
      </rPr>
      <t>奥依塔克镇奥依塔克村乡村振兴示范村建设项目</t>
    </r>
  </si>
  <si>
    <r>
      <rPr>
        <sz val="16"/>
        <rFont val="宋体"/>
        <charset val="134"/>
      </rPr>
      <t>奥依塔克镇奥依塔克村</t>
    </r>
  </si>
  <si>
    <t>2024.4-2024.11</t>
  </si>
  <si>
    <r>
      <rPr>
        <sz val="16"/>
        <rFont val="宋体"/>
        <charset val="134"/>
      </rPr>
      <t>第一期：</t>
    </r>
    <r>
      <rPr>
        <sz val="16"/>
        <rFont val="Times New Roman"/>
        <charset val="134"/>
      </rPr>
      <t>1</t>
    </r>
    <r>
      <rPr>
        <sz val="16"/>
        <rFont val="宋体"/>
        <charset val="134"/>
      </rPr>
      <t>、</t>
    </r>
    <r>
      <rPr>
        <sz val="16"/>
        <rFont val="Times New Roman"/>
        <charset val="134"/>
      </rPr>
      <t>314</t>
    </r>
    <r>
      <rPr>
        <sz val="16"/>
        <rFont val="宋体"/>
        <charset val="134"/>
      </rPr>
      <t>国道沿线及村内主干道</t>
    </r>
    <r>
      <rPr>
        <sz val="16"/>
        <rFont val="Times New Roman"/>
        <charset val="134"/>
      </rPr>
      <t>35</t>
    </r>
    <r>
      <rPr>
        <sz val="16"/>
        <rFont val="宋体"/>
        <charset val="134"/>
      </rPr>
      <t>公里路旁土地平整、水渠修复，沿线街面等公共区域进行整治优化，配套公共厕所等设施。</t>
    </r>
    <r>
      <rPr>
        <sz val="16"/>
        <rFont val="Times New Roman"/>
        <charset val="134"/>
      </rPr>
      <t>2</t>
    </r>
    <r>
      <rPr>
        <sz val="16"/>
        <rFont val="宋体"/>
        <charset val="134"/>
      </rPr>
      <t>、</t>
    </r>
    <r>
      <rPr>
        <sz val="16"/>
        <rFont val="Times New Roman"/>
        <charset val="134"/>
      </rPr>
      <t>.</t>
    </r>
    <r>
      <rPr>
        <sz val="16"/>
        <rFont val="宋体"/>
        <charset val="134"/>
      </rPr>
      <t>民宿改造</t>
    </r>
    <r>
      <rPr>
        <sz val="16"/>
        <rFont val="Times New Roman"/>
        <charset val="134"/>
      </rPr>
      <t>30</t>
    </r>
    <r>
      <rPr>
        <sz val="16"/>
        <rFont val="宋体"/>
        <charset val="134"/>
      </rPr>
      <t>套。项目前期费用为</t>
    </r>
    <r>
      <rPr>
        <sz val="16"/>
        <rFont val="Times New Roman"/>
        <charset val="134"/>
      </rPr>
      <t>320</t>
    </r>
    <r>
      <rPr>
        <sz val="16"/>
        <rFont val="宋体"/>
        <charset val="134"/>
      </rPr>
      <t>万元。小计</t>
    </r>
    <r>
      <rPr>
        <sz val="16"/>
        <rFont val="Times New Roman"/>
        <charset val="134"/>
      </rPr>
      <t>2000</t>
    </r>
    <r>
      <rPr>
        <sz val="16"/>
        <rFont val="宋体"/>
        <charset val="134"/>
      </rPr>
      <t>万元。</t>
    </r>
    <r>
      <rPr>
        <sz val="16"/>
        <rFont val="Times New Roman"/>
        <charset val="134"/>
      </rPr>
      <t xml:space="preserve">
</t>
    </r>
    <r>
      <rPr>
        <sz val="16"/>
        <rFont val="宋体"/>
        <charset val="134"/>
      </rPr>
      <t>第二期：</t>
    </r>
    <r>
      <rPr>
        <sz val="16"/>
        <rFont val="Times New Roman"/>
        <charset val="134"/>
      </rPr>
      <t>1</t>
    </r>
    <r>
      <rPr>
        <sz val="16"/>
        <rFont val="宋体"/>
        <charset val="134"/>
      </rPr>
      <t>、奥依塔克镇游客服务中心旁硬化道路（两公里）；打造星空房营地</t>
    </r>
    <r>
      <rPr>
        <sz val="16"/>
        <rFont val="Times New Roman"/>
        <charset val="134"/>
      </rPr>
      <t>35</t>
    </r>
    <r>
      <rPr>
        <sz val="16"/>
        <rFont val="宋体"/>
        <charset val="134"/>
      </rPr>
      <t>亩，房车营地一处；配套停车场等设施。</t>
    </r>
    <r>
      <rPr>
        <sz val="16"/>
        <rFont val="Times New Roman"/>
        <charset val="134"/>
      </rPr>
      <t>2.</t>
    </r>
    <r>
      <rPr>
        <sz val="16"/>
        <rFont val="宋体"/>
        <charset val="134"/>
      </rPr>
      <t>冰川大门</t>
    </r>
    <r>
      <rPr>
        <sz val="16"/>
        <rFont val="Times New Roman"/>
        <charset val="134"/>
      </rPr>
      <t>(</t>
    </r>
    <r>
      <rPr>
        <sz val="16"/>
        <rFont val="宋体"/>
        <charset val="134"/>
      </rPr>
      <t>红山口</t>
    </r>
    <r>
      <rPr>
        <sz val="16"/>
        <rFont val="Times New Roman"/>
        <charset val="134"/>
      </rPr>
      <t>)</t>
    </r>
    <r>
      <rPr>
        <sz val="16"/>
        <rFont val="宋体"/>
        <charset val="134"/>
      </rPr>
      <t>：打造商铺经营区，配套房车营地、停车场等设施。小计</t>
    </r>
    <r>
      <rPr>
        <sz val="16"/>
        <rFont val="Times New Roman"/>
        <charset val="134"/>
      </rPr>
      <t>2040</t>
    </r>
    <r>
      <rPr>
        <sz val="16"/>
        <rFont val="宋体"/>
        <charset val="134"/>
      </rPr>
      <t>万元</t>
    </r>
  </si>
  <si>
    <r>
      <rPr>
        <sz val="16"/>
        <rFont val="宋体"/>
        <charset val="134"/>
      </rPr>
      <t>江西援疆资金</t>
    </r>
    <r>
      <rPr>
        <sz val="16"/>
        <rFont val="Times New Roman"/>
        <charset val="134"/>
      </rPr>
      <t>172</t>
    </r>
    <r>
      <rPr>
        <sz val="16"/>
        <rFont val="宋体"/>
        <charset val="134"/>
      </rPr>
      <t>万元</t>
    </r>
  </si>
  <si>
    <r>
      <t>充分利用克州冰川公园旅游资源，引导农牧民开设民宿，推动旅游产业发展，吸纳</t>
    </r>
    <r>
      <rPr>
        <sz val="16"/>
        <rFont val="Times New Roman"/>
        <charset val="134"/>
      </rPr>
      <t>5</t>
    </r>
    <r>
      <rPr>
        <sz val="16"/>
        <rFont val="宋体"/>
        <charset val="134"/>
      </rPr>
      <t>人就业，促进本地农牧民群众增收，改善村容村貌及卫生，有效提高已脱贫户（含监测帮扶对象）家庭生活质量；构建污水处理系统，改善人居环境，提升居民生活幸福指数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建设美丽乡村。有效推动巩固拓展脱贫攻坚成果同乡村振兴有效衔接工作，预计吸纳</t>
    </r>
    <r>
      <rPr>
        <sz val="16"/>
        <rFont val="Times New Roman"/>
        <charset val="134"/>
      </rPr>
      <t>200</t>
    </r>
    <r>
      <rPr>
        <sz val="16"/>
        <rFont val="宋体"/>
        <charset val="134"/>
      </rPr>
      <t>人参与工程建设，增收</t>
    </r>
    <r>
      <rPr>
        <sz val="16"/>
        <rFont val="Times New Roman"/>
        <charset val="134"/>
      </rPr>
      <t>200</t>
    </r>
    <r>
      <rPr>
        <sz val="16"/>
        <rFont val="宋体"/>
        <charset val="134"/>
      </rPr>
      <t>万元。</t>
    </r>
  </si>
  <si>
    <r>
      <t>吸纳</t>
    </r>
    <r>
      <rPr>
        <sz val="16"/>
        <rFont val="Times New Roman"/>
        <charset val="134"/>
      </rPr>
      <t>200</t>
    </r>
    <r>
      <rPr>
        <sz val="16"/>
        <rFont val="宋体"/>
        <charset val="134"/>
      </rPr>
      <t>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r>
  </si>
  <si>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</si>
  <si>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</si>
  <si>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</si>
  <si>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</si>
  <si>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</si>
  <si>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</si>
  <si>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</si>
  <si>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</si>
  <si>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</si>
  <si>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</si>
  <si>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</si>
  <si>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</si>
  <si>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</si>
  <si>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</si>
  <si>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rPr>
        <sz val="16"/>
        <rFont val="宋体"/>
        <charset val="134"/>
      </rPr>
      <t>阿克陶县克孜勒陶镇易地扶贫搬迁丝路佳苑安置点配套基础设施建设</t>
    </r>
    <r>
      <rPr>
        <sz val="16"/>
        <rFont val="Times New Roman"/>
        <charset val="134"/>
      </rPr>
      <t>2024</t>
    </r>
    <r>
      <rPr>
        <sz val="16"/>
        <rFont val="宋体"/>
        <charset val="134"/>
      </rPr>
      <t>年中央财政以工代赈项目</t>
    </r>
  </si>
  <si>
    <r>
      <rPr>
        <sz val="16"/>
        <rFont val="宋体"/>
        <charset val="134"/>
      </rPr>
      <t>易地搬迁后扶</t>
    </r>
  </si>
  <si>
    <r>
      <rPr>
        <sz val="16"/>
        <rFont val="宋体"/>
        <charset val="134"/>
      </rPr>
      <t>必要基础设施建设</t>
    </r>
  </si>
  <si>
    <r>
      <rPr>
        <sz val="16"/>
        <rFont val="宋体"/>
        <charset val="134"/>
      </rPr>
      <t>易地扶贫搬迁丝路佳苑安置点</t>
    </r>
  </si>
  <si>
    <r>
      <rPr>
        <sz val="16"/>
        <rFont val="宋体"/>
        <charset val="134"/>
      </rPr>
      <t>硬化阿克陶易地扶贫搬迁丝路佳苑安置点面积约</t>
    </r>
    <r>
      <rPr>
        <sz val="16"/>
        <rFont val="Times New Roman"/>
        <charset val="134"/>
      </rPr>
      <t>20000</t>
    </r>
    <r>
      <rPr>
        <sz val="16"/>
        <rFont val="宋体"/>
        <charset val="134"/>
      </rPr>
      <t>㎡，硬化厚度约</t>
    </r>
    <r>
      <rPr>
        <sz val="16"/>
        <rFont val="Times New Roman"/>
        <charset val="134"/>
      </rPr>
      <t>15</t>
    </r>
    <r>
      <rPr>
        <sz val="16"/>
        <rFont val="宋体"/>
        <charset val="134"/>
      </rPr>
      <t>公分，戈壁料换填约</t>
    </r>
    <r>
      <rPr>
        <sz val="16"/>
        <rFont val="Times New Roman"/>
        <charset val="134"/>
      </rPr>
      <t>80</t>
    </r>
    <r>
      <rPr>
        <sz val="16"/>
        <rFont val="宋体"/>
        <charset val="134"/>
      </rPr>
      <t>公分，并配套附属设施。计划投资</t>
    </r>
    <r>
      <rPr>
        <sz val="16"/>
        <rFont val="Times New Roman"/>
        <charset val="134"/>
      </rPr>
      <t>300</t>
    </r>
    <r>
      <rPr>
        <sz val="16"/>
        <rFont val="宋体"/>
        <charset val="134"/>
      </rPr>
      <t>万元。</t>
    </r>
  </si>
  <si>
    <r>
      <rPr>
        <sz val="16"/>
        <rFont val="宋体"/>
        <charset val="134"/>
      </rP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16"/>
        <rFont val="Times New Roman"/>
        <charset val="134"/>
      </rPr>
      <t>“</t>
    </r>
    <r>
      <rPr>
        <sz val="16"/>
        <rFont val="宋体"/>
        <charset val="134"/>
      </rPr>
      <t>农村公益性基础设施建设</t>
    </r>
    <r>
      <rPr>
        <sz val="16"/>
        <rFont val="Times New Roman"/>
        <charset val="134"/>
      </rPr>
      <t>+</t>
    </r>
    <r>
      <rPr>
        <sz val="16"/>
        <rFont val="宋体"/>
        <charset val="134"/>
      </rPr>
      <t>劳务报酬发放</t>
    </r>
    <r>
      <rPr>
        <sz val="16"/>
        <rFont val="Times New Roman"/>
        <charset val="134"/>
      </rPr>
      <t>+</t>
    </r>
    <r>
      <rPr>
        <sz val="16"/>
        <rFont val="宋体"/>
        <charset val="134"/>
      </rPr>
      <t>就业技能培训</t>
    </r>
    <r>
      <rPr>
        <sz val="16"/>
        <rFont val="Times New Roman"/>
        <charset val="134"/>
      </rPr>
      <t xml:space="preserve"> </t>
    </r>
    <r>
      <rPr>
        <sz val="16"/>
        <rFont val="宋体"/>
        <charset val="134"/>
      </rPr>
      <t>的模式。组织当地群众务工，可在项目建设期内参与务工直接受益，实现就地就近就业增收，促进农村经济的稳定、健康、可持续发展。</t>
    </r>
  </si>
  <si>
    <r>
      <rPr>
        <sz val="16"/>
        <rFont val="宋体"/>
        <charset val="134"/>
      </rPr>
      <t>通过以工代赈项目实施，可有效带动安置点易地搬迁群众就地就近就业增收，进一步提升易地搬迁群众的就业技能培训，提升稳定就业概率，让易地搬迁脱贫群众</t>
    </r>
    <r>
      <rPr>
        <sz val="16"/>
        <rFont val="Times New Roman"/>
        <charset val="134"/>
      </rPr>
      <t>“</t>
    </r>
    <r>
      <rPr>
        <sz val="1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</si>
  <si>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</si>
  <si>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</si>
  <si>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</si>
  <si>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</si>
  <si>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</si>
  <si>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</si>
  <si>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</si>
  <si>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r>
      <rPr>
        <sz val="16"/>
        <rFont val="宋体"/>
        <charset val="134"/>
      </rPr>
      <t>雨露计划</t>
    </r>
  </si>
  <si>
    <r>
      <rPr>
        <sz val="16"/>
        <rFont val="宋体"/>
        <charset val="134"/>
      </rPr>
      <t>教育</t>
    </r>
  </si>
  <si>
    <r>
      <rPr>
        <sz val="16"/>
        <rFont val="宋体"/>
        <charset val="134"/>
      </rPr>
      <t>享受</t>
    </r>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</si>
  <si>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对已脱贫户（含监测户）家庭子女接受中等、高等职业教育</t>
    </r>
    <r>
      <rPr>
        <sz val="16"/>
        <rFont val="Times New Roman"/>
        <charset val="134"/>
      </rPr>
      <t>(</t>
    </r>
    <r>
      <rPr>
        <sz val="16"/>
        <rFont val="宋体"/>
        <charset val="134"/>
      </rPr>
      <t>中等职业教育包括全日制普通中专、成人中专、职业高中，技工院校、高等职业教育包括全日制普通大专、高职院校、技师学院等）的在籍在读全日制学生进行补助，计划</t>
    </r>
    <r>
      <rPr>
        <sz val="16"/>
        <rFont val="Times New Roman"/>
        <charset val="134"/>
      </rPr>
      <t>3722</t>
    </r>
    <r>
      <rPr>
        <sz val="16"/>
        <rFont val="宋体"/>
        <charset val="134"/>
      </rPr>
      <t>人，补助标准每生</t>
    </r>
    <r>
      <rPr>
        <sz val="16"/>
        <rFont val="Times New Roman"/>
        <charset val="134"/>
      </rPr>
      <t>3000</t>
    </r>
    <r>
      <rPr>
        <sz val="16"/>
        <rFont val="宋体"/>
        <charset val="134"/>
      </rPr>
      <t>元。</t>
    </r>
  </si>
  <si>
    <r>
      <rPr>
        <sz val="16"/>
        <rFont val="宋体"/>
        <charset val="134"/>
      </rPr>
      <t>教育局</t>
    </r>
  </si>
  <si>
    <r>
      <rPr>
        <sz val="16"/>
        <rFont val="宋体"/>
        <charset val="134"/>
      </rPr>
      <t>阿不都乃比</t>
    </r>
    <r>
      <rPr>
        <sz val="16"/>
        <rFont val="Times New Roman"/>
        <charset val="134"/>
      </rPr>
      <t>·</t>
    </r>
    <r>
      <rPr>
        <sz val="16"/>
        <rFont val="宋体"/>
        <charset val="134"/>
      </rPr>
      <t>阿布都热依木</t>
    </r>
  </si>
  <si>
    <t>减轻家庭经济困难学生经济负担，确保已脱贫户（含监测帮扶对象）家庭子女顺利完成学业，阻断贫困代际传递，巩固拓展脱贫攻坚成果同乡村振兴有效衔接。</t>
  </si>
  <si>
    <r>
      <rPr>
        <sz val="16"/>
        <rFont val="宋体"/>
        <charset val="134"/>
      </rPr>
      <t>给已脱贫户（含监测帮扶对象）家庭子女提供生活补助，降低及学生经济负担。</t>
    </r>
  </si>
  <si>
    <t>饮水</t>
  </si>
  <si>
    <t>农村饮水安全巩固提升</t>
  </si>
  <si>
    <t>项目管理费</t>
  </si>
  <si>
    <t>其他</t>
  </si>
  <si>
    <t>少数民族特色村寨建设项目</t>
  </si>
  <si>
    <t>困难群众饮用低氟茶</t>
  </si>
  <si>
    <t>AKT24-019</t>
  </si>
  <si>
    <r>
      <rPr>
        <sz val="16"/>
        <rFont val="宋体"/>
        <charset val="134"/>
      </rPr>
      <t>阿克陶县</t>
    </r>
    <r>
      <rPr>
        <sz val="16"/>
        <rFont val="Times New Roman"/>
        <charset val="134"/>
      </rPr>
      <t>2024</t>
    </r>
    <r>
      <rPr>
        <sz val="16"/>
        <rFont val="宋体"/>
        <charset val="134"/>
      </rPr>
      <t>年低氟砖茶采购项目</t>
    </r>
  </si>
  <si>
    <r>
      <rPr>
        <sz val="16"/>
        <rFont val="宋体"/>
        <charset val="134"/>
      </rPr>
      <t>其他</t>
    </r>
  </si>
  <si>
    <r>
      <rPr>
        <sz val="16"/>
        <rFont val="宋体"/>
        <charset val="134"/>
      </rPr>
      <t>困难群众饮用低氟茶</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</si>
  <si>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</si>
  <si>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为全县三类户（共计</t>
    </r>
    <r>
      <rPr>
        <sz val="16"/>
        <rFont val="Times New Roman"/>
        <charset val="134"/>
      </rPr>
      <t>7021</t>
    </r>
    <r>
      <rPr>
        <sz val="16"/>
        <rFont val="宋体"/>
        <charset val="134"/>
      </rPr>
      <t>户</t>
    </r>
    <r>
      <rPr>
        <sz val="16"/>
        <rFont val="Times New Roman"/>
        <charset val="134"/>
      </rPr>
      <t>29155</t>
    </r>
    <r>
      <rPr>
        <sz val="16"/>
        <rFont val="宋体"/>
        <charset val="134"/>
      </rPr>
      <t>人）购买低氟砖茶，按照每户</t>
    </r>
    <r>
      <rPr>
        <sz val="16"/>
        <rFont val="Times New Roman"/>
        <charset val="134"/>
      </rPr>
      <t>3</t>
    </r>
    <r>
      <rPr>
        <sz val="16"/>
        <rFont val="宋体"/>
        <charset val="134"/>
      </rPr>
      <t>公斤，每公斤</t>
    </r>
    <r>
      <rPr>
        <sz val="16"/>
        <rFont val="Times New Roman"/>
        <charset val="134"/>
      </rPr>
      <t>35</t>
    </r>
    <r>
      <rPr>
        <sz val="16"/>
        <rFont val="宋体"/>
        <charset val="134"/>
      </rPr>
      <t>元，共计</t>
    </r>
    <r>
      <rPr>
        <sz val="16"/>
        <rFont val="Times New Roman"/>
        <charset val="134"/>
      </rPr>
      <t>73.72</t>
    </r>
    <r>
      <rPr>
        <sz val="16"/>
        <rFont val="宋体"/>
        <charset val="134"/>
      </rPr>
      <t>万元。</t>
    </r>
  </si>
  <si>
    <r>
      <rPr>
        <sz val="16"/>
        <rFont val="宋体"/>
        <charset val="134"/>
      </rPr>
      <t>为全县已脱贫</t>
    </r>
    <r>
      <rPr>
        <sz val="16"/>
        <rFont val="Times New Roman"/>
        <charset val="134"/>
      </rPr>
      <t>26367</t>
    </r>
    <r>
      <rPr>
        <sz val="16"/>
        <rFont val="宋体"/>
        <charset val="134"/>
      </rPr>
      <t>户</t>
    </r>
    <r>
      <rPr>
        <sz val="16"/>
        <rFont val="Times New Roman"/>
        <charset val="134"/>
      </rPr>
      <t>111533</t>
    </r>
    <r>
      <rPr>
        <sz val="16"/>
        <rFont val="宋体"/>
        <charset val="134"/>
      </rPr>
      <t>人购买低氟砖茶，砖茶中含有多种水溶性维生素及多种矿物质，特别是茶碱的含量较高，长期生活在牧区、高原、缺水、无蔬菜的农牧民饮用后，可有助于减少疾病的发生。</t>
    </r>
  </si>
  <si>
    <r>
      <rPr>
        <sz val="16"/>
        <rFont val="宋体"/>
        <charset val="134"/>
      </rPr>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r>
  </si>
  <si>
    <t>……</t>
  </si>
  <si>
    <t>克州阿克陶县巩固拓展脱贫攻坚成果和乡村振兴项目执行库分类统计表</t>
  </si>
  <si>
    <t>项目类别</t>
  </si>
  <si>
    <t>项目个数</t>
  </si>
  <si>
    <t>建设规模</t>
  </si>
  <si>
    <t>资金规模</t>
  </si>
  <si>
    <t>单位</t>
  </si>
  <si>
    <t>规模</t>
  </si>
  <si>
    <t>万元</t>
  </si>
  <si>
    <t>占报备批次资金比例（%）</t>
  </si>
  <si>
    <t>亩</t>
  </si>
  <si>
    <t>个</t>
  </si>
  <si>
    <t>个/座</t>
  </si>
  <si>
    <t>公里/个</t>
  </si>
  <si>
    <t>人次</t>
  </si>
  <si>
    <t>次/场</t>
  </si>
  <si>
    <t>座/所</t>
  </si>
  <si>
    <t>户/个</t>
  </si>
  <si>
    <t>套/个</t>
  </si>
  <si>
    <t>附件1</t>
  </si>
  <si>
    <t>克州阿克陶县2024巩固拓展脱贫攻坚成果和乡村振兴产业到户奖补项目</t>
  </si>
  <si>
    <t>阿克陶镇主要粮食作物单产提升补助项目</t>
  </si>
  <si>
    <t>主要粮食作物单产提升</t>
  </si>
  <si>
    <t>阿克陶镇亚格恰克村、诺库其艾日克村、喀依恰艾日克村、奥达艾日克村、巴仁艾日克村、英其开艾日克村、拱拜提艾日克村、央其买里村</t>
  </si>
  <si>
    <r>
      <rPr>
        <sz val="16"/>
        <rFont val="宋体"/>
        <charset val="134"/>
      </rPr>
      <t>主要粮食作物单产提升</t>
    </r>
    <r>
      <rPr>
        <sz val="16"/>
        <rFont val="Times New Roman"/>
        <charset val="134"/>
      </rPr>
      <t>1559</t>
    </r>
    <r>
      <rPr>
        <sz val="16"/>
        <rFont val="宋体"/>
        <charset val="134"/>
      </rPr>
      <t>户</t>
    </r>
    <r>
      <rPr>
        <sz val="16"/>
        <rFont val="Times New Roman"/>
        <charset val="134"/>
      </rPr>
      <t>11846.1</t>
    </r>
    <r>
      <rPr>
        <sz val="16"/>
        <rFont val="宋体"/>
        <charset val="134"/>
      </rPr>
      <t>亩，涉及资金</t>
    </r>
    <r>
      <rPr>
        <sz val="16"/>
        <rFont val="Times New Roman"/>
        <charset val="134"/>
      </rPr>
      <t>177.6915</t>
    </r>
    <r>
      <rPr>
        <sz val="16"/>
        <rFont val="宋体"/>
        <charset val="134"/>
      </rPr>
      <t>万元（其中亚格恰克村</t>
    </r>
    <r>
      <rPr>
        <sz val="16"/>
        <rFont val="Times New Roman"/>
        <charset val="134"/>
      </rPr>
      <t>23</t>
    </r>
    <r>
      <rPr>
        <sz val="16"/>
        <rFont val="宋体"/>
        <charset val="134"/>
      </rPr>
      <t>户</t>
    </r>
    <r>
      <rPr>
        <sz val="16"/>
        <rFont val="Times New Roman"/>
        <charset val="134"/>
      </rPr>
      <t>74.49</t>
    </r>
    <r>
      <rPr>
        <sz val="16"/>
        <rFont val="宋体"/>
        <charset val="134"/>
      </rPr>
      <t>亩涉及资金</t>
    </r>
    <r>
      <rPr>
        <sz val="16"/>
        <rFont val="Times New Roman"/>
        <charset val="134"/>
      </rPr>
      <t>1.11735</t>
    </r>
    <r>
      <rPr>
        <sz val="16"/>
        <rFont val="宋体"/>
        <charset val="134"/>
      </rPr>
      <t>万元；诺库其艾日克村</t>
    </r>
    <r>
      <rPr>
        <sz val="16"/>
        <rFont val="Times New Roman"/>
        <charset val="134"/>
      </rPr>
      <t>150</t>
    </r>
    <r>
      <rPr>
        <sz val="16"/>
        <rFont val="宋体"/>
        <charset val="134"/>
      </rPr>
      <t>户</t>
    </r>
    <r>
      <rPr>
        <sz val="16"/>
        <rFont val="Times New Roman"/>
        <charset val="134"/>
      </rPr>
      <t>1157.2</t>
    </r>
    <r>
      <rPr>
        <sz val="16"/>
        <rFont val="宋体"/>
        <charset val="134"/>
      </rPr>
      <t>亩涉及资金</t>
    </r>
    <r>
      <rPr>
        <sz val="16"/>
        <rFont val="Times New Roman"/>
        <charset val="134"/>
      </rPr>
      <t>17.358</t>
    </r>
    <r>
      <rPr>
        <sz val="16"/>
        <rFont val="宋体"/>
        <charset val="134"/>
      </rPr>
      <t>万元；喀依恰艾日克村</t>
    </r>
    <r>
      <rPr>
        <sz val="16"/>
        <rFont val="Times New Roman"/>
        <charset val="134"/>
      </rPr>
      <t>242</t>
    </r>
    <r>
      <rPr>
        <sz val="16"/>
        <rFont val="宋体"/>
        <charset val="134"/>
      </rPr>
      <t>户</t>
    </r>
    <r>
      <rPr>
        <sz val="16"/>
        <rFont val="Times New Roman"/>
        <charset val="134"/>
      </rPr>
      <t>1886.26</t>
    </r>
    <r>
      <rPr>
        <sz val="16"/>
        <rFont val="宋体"/>
        <charset val="134"/>
      </rPr>
      <t>亩涉及资金</t>
    </r>
    <r>
      <rPr>
        <sz val="16"/>
        <rFont val="Times New Roman"/>
        <charset val="134"/>
      </rPr>
      <t>28.2939</t>
    </r>
    <r>
      <rPr>
        <sz val="16"/>
        <rFont val="宋体"/>
        <charset val="134"/>
      </rPr>
      <t>万元；奥达艾日克村</t>
    </r>
    <r>
      <rPr>
        <sz val="16"/>
        <rFont val="Times New Roman"/>
        <charset val="134"/>
      </rPr>
      <t>53</t>
    </r>
    <r>
      <rPr>
        <sz val="16"/>
        <rFont val="宋体"/>
        <charset val="134"/>
      </rPr>
      <t>户</t>
    </r>
    <r>
      <rPr>
        <sz val="16"/>
        <rFont val="Times New Roman"/>
        <charset val="134"/>
      </rPr>
      <t>282.9</t>
    </r>
    <r>
      <rPr>
        <sz val="16"/>
        <rFont val="宋体"/>
        <charset val="134"/>
      </rPr>
      <t>亩涉及资金</t>
    </r>
    <r>
      <rPr>
        <sz val="16"/>
        <rFont val="Times New Roman"/>
        <charset val="134"/>
      </rPr>
      <t>4.2435</t>
    </r>
    <r>
      <rPr>
        <sz val="16"/>
        <rFont val="宋体"/>
        <charset val="134"/>
      </rPr>
      <t>万元；巴仁艾日克村</t>
    </r>
    <r>
      <rPr>
        <sz val="16"/>
        <rFont val="Times New Roman"/>
        <charset val="134"/>
      </rPr>
      <t>308</t>
    </r>
    <r>
      <rPr>
        <sz val="16"/>
        <rFont val="宋体"/>
        <charset val="134"/>
      </rPr>
      <t>户</t>
    </r>
    <r>
      <rPr>
        <sz val="16"/>
        <rFont val="Times New Roman"/>
        <charset val="134"/>
      </rPr>
      <t>2704.69</t>
    </r>
    <r>
      <rPr>
        <sz val="16"/>
        <rFont val="宋体"/>
        <charset val="134"/>
      </rPr>
      <t>亩涉及资金</t>
    </r>
    <r>
      <rPr>
        <sz val="16"/>
        <rFont val="Times New Roman"/>
        <charset val="134"/>
      </rPr>
      <t>40.57035</t>
    </r>
    <r>
      <rPr>
        <sz val="16"/>
        <rFont val="宋体"/>
        <charset val="134"/>
      </rPr>
      <t>万元；英其开艾日克村</t>
    </r>
    <r>
      <rPr>
        <sz val="16"/>
        <rFont val="Times New Roman"/>
        <charset val="134"/>
      </rPr>
      <t>299</t>
    </r>
    <r>
      <rPr>
        <sz val="16"/>
        <rFont val="宋体"/>
        <charset val="134"/>
      </rPr>
      <t>户</t>
    </r>
    <r>
      <rPr>
        <sz val="16"/>
        <rFont val="Times New Roman"/>
        <charset val="134"/>
      </rPr>
      <t>2319.28</t>
    </r>
    <r>
      <rPr>
        <sz val="16"/>
        <rFont val="宋体"/>
        <charset val="134"/>
      </rPr>
      <t>亩涉及资金</t>
    </r>
    <r>
      <rPr>
        <sz val="16"/>
        <rFont val="Times New Roman"/>
        <charset val="134"/>
      </rPr>
      <t>34.7892</t>
    </r>
    <r>
      <rPr>
        <sz val="16"/>
        <rFont val="宋体"/>
        <charset val="134"/>
      </rPr>
      <t>万元；拱拜提艾日克村</t>
    </r>
    <r>
      <rPr>
        <sz val="16"/>
        <rFont val="Times New Roman"/>
        <charset val="134"/>
      </rPr>
      <t>238</t>
    </r>
    <r>
      <rPr>
        <sz val="16"/>
        <rFont val="宋体"/>
        <charset val="134"/>
      </rPr>
      <t>户</t>
    </r>
    <r>
      <rPr>
        <sz val="16"/>
        <rFont val="Times New Roman"/>
        <charset val="134"/>
      </rPr>
      <t>1586.9</t>
    </r>
    <r>
      <rPr>
        <sz val="16"/>
        <rFont val="宋体"/>
        <charset val="134"/>
      </rPr>
      <t>亩，涉及资金</t>
    </r>
    <r>
      <rPr>
        <sz val="16"/>
        <rFont val="Times New Roman"/>
        <charset val="134"/>
      </rPr>
      <t>23.8035</t>
    </r>
    <r>
      <rPr>
        <sz val="16"/>
        <rFont val="宋体"/>
        <charset val="134"/>
      </rPr>
      <t>万元；央其买里村</t>
    </r>
    <r>
      <rPr>
        <sz val="16"/>
        <rFont val="Times New Roman"/>
        <charset val="134"/>
      </rPr>
      <t>246</t>
    </r>
    <r>
      <rPr>
        <sz val="16"/>
        <rFont val="宋体"/>
        <charset val="134"/>
      </rPr>
      <t>户</t>
    </r>
    <r>
      <rPr>
        <sz val="16"/>
        <rFont val="Times New Roman"/>
        <charset val="134"/>
      </rPr>
      <t>1834.38</t>
    </r>
    <r>
      <rPr>
        <sz val="16"/>
        <rFont val="宋体"/>
        <charset val="134"/>
      </rPr>
      <t>亩涉及资金</t>
    </r>
    <r>
      <rPr>
        <sz val="16"/>
        <rFont val="Times New Roman"/>
        <charset val="134"/>
      </rPr>
      <t>27.5157</t>
    </r>
    <r>
      <rPr>
        <sz val="16"/>
        <rFont val="宋体"/>
        <charset val="134"/>
      </rPr>
      <t>万元）。</t>
    </r>
  </si>
  <si>
    <t>阿克陶镇</t>
  </si>
  <si>
    <t>王清勇</t>
  </si>
  <si>
    <t>为着力稳定粮食播种面积，提高粮食作物单产，加大政策支持力度，强化示范引领，促进农民增产增收。</t>
  </si>
  <si>
    <t>通过与帮扶对象建立紧密合作关系，推动真正把项目实施主体由政府农户、转向市场、转向企业，实现产业到户项目与产业链有效联接，促进帮扶对象融入产业链发展。</t>
  </si>
  <si>
    <t>AKT-DHJB-001-2</t>
  </si>
  <si>
    <t>玉麦镇主要粮食作物单产提升补助项目</t>
  </si>
  <si>
    <t>玉麦镇喀什艾日克村、霍伊拉艾日克村</t>
  </si>
  <si>
    <r>
      <rPr>
        <sz val="16"/>
        <rFont val="宋体"/>
        <charset val="134"/>
      </rPr>
      <t>玉麦镇计划对</t>
    </r>
    <r>
      <rPr>
        <sz val="16"/>
        <rFont val="Times New Roman"/>
        <charset val="134"/>
      </rPr>
      <t>546.8</t>
    </r>
    <r>
      <rPr>
        <sz val="16"/>
        <rFont val="宋体"/>
        <charset val="134"/>
      </rPr>
      <t>亩小麦单产提升较上年单产提升</t>
    </r>
    <r>
      <rPr>
        <sz val="16"/>
        <rFont val="Times New Roman"/>
        <charset val="134"/>
      </rPr>
      <t>1.5%</t>
    </r>
    <r>
      <rPr>
        <sz val="16"/>
        <rFont val="宋体"/>
        <charset val="134"/>
      </rPr>
      <t>以上进行补助，每亩补助</t>
    </r>
    <r>
      <rPr>
        <sz val="16"/>
        <rFont val="Times New Roman"/>
        <charset val="134"/>
      </rPr>
      <t>150</t>
    </r>
    <r>
      <rPr>
        <sz val="16"/>
        <rFont val="宋体"/>
        <charset val="134"/>
      </rPr>
      <t>元，计划补助</t>
    </r>
    <r>
      <rPr>
        <sz val="16"/>
        <rFont val="Times New Roman"/>
        <charset val="134"/>
      </rPr>
      <t>8.202</t>
    </r>
    <r>
      <rPr>
        <sz val="16"/>
        <rFont val="宋体"/>
        <charset val="134"/>
      </rPr>
      <t>万元，其中：喀什艾日克村</t>
    </r>
    <r>
      <rPr>
        <sz val="16"/>
        <rFont val="Times New Roman"/>
        <charset val="134"/>
      </rPr>
      <t>257</t>
    </r>
    <r>
      <rPr>
        <sz val="16"/>
        <rFont val="宋体"/>
        <charset val="134"/>
      </rPr>
      <t>亩</t>
    </r>
    <r>
      <rPr>
        <sz val="16"/>
        <rFont val="Times New Roman"/>
        <charset val="134"/>
      </rPr>
      <t>26</t>
    </r>
    <r>
      <rPr>
        <sz val="16"/>
        <rFont val="宋体"/>
        <charset val="134"/>
      </rPr>
      <t>户、霍伊拉艾日克村</t>
    </r>
    <r>
      <rPr>
        <sz val="16"/>
        <rFont val="Times New Roman"/>
        <charset val="134"/>
      </rPr>
      <t>289.8</t>
    </r>
    <r>
      <rPr>
        <sz val="16"/>
        <rFont val="宋体"/>
        <charset val="134"/>
      </rPr>
      <t>亩</t>
    </r>
    <r>
      <rPr>
        <sz val="16"/>
        <rFont val="Times New Roman"/>
        <charset val="134"/>
      </rPr>
      <t>3</t>
    </r>
    <r>
      <rPr>
        <sz val="16"/>
        <rFont val="宋体"/>
        <charset val="134"/>
      </rPr>
      <t>户。</t>
    </r>
  </si>
  <si>
    <t>玉麦镇</t>
  </si>
  <si>
    <t>通过该项目提高种植效率，建设美丽乡村，促进农村经济社会科学发展，提升农民生活水平，加快城乡一体进程，推进新农村建设合生态文明建设的主要抓手。</t>
  </si>
  <si>
    <t>充分调动好、发挥好、保护好农民群众的积极性，广泛发动群众参与务工，保证小麦种植面积的稳定性。</t>
  </si>
  <si>
    <t>AKT-DHJB-001-3</t>
  </si>
  <si>
    <t>塔尔乡主要粮食作物单产提升补助项目</t>
  </si>
  <si>
    <t>塔尔阿巴提村</t>
  </si>
  <si>
    <r>
      <rPr>
        <sz val="16"/>
        <rFont val="宋体"/>
        <charset val="134"/>
      </rPr>
      <t>要粮食作物单产提升</t>
    </r>
    <r>
      <rPr>
        <sz val="16"/>
        <rFont val="Times New Roman"/>
        <charset val="134"/>
      </rPr>
      <t>16</t>
    </r>
    <r>
      <rPr>
        <sz val="16"/>
        <rFont val="宋体"/>
        <charset val="134"/>
      </rPr>
      <t>户</t>
    </r>
    <r>
      <rPr>
        <sz val="16"/>
        <rFont val="Times New Roman"/>
        <charset val="134"/>
      </rPr>
      <t>64.2</t>
    </r>
    <r>
      <rPr>
        <sz val="16"/>
        <rFont val="宋体"/>
        <charset val="134"/>
      </rPr>
      <t>亩其中（塔尔阿巴提村</t>
    </r>
    <r>
      <rPr>
        <sz val="16"/>
        <rFont val="Times New Roman"/>
        <charset val="134"/>
      </rPr>
      <t>16</t>
    </r>
    <r>
      <rPr>
        <sz val="16"/>
        <rFont val="宋体"/>
        <charset val="134"/>
      </rPr>
      <t>户</t>
    </r>
    <r>
      <rPr>
        <sz val="16"/>
        <rFont val="Times New Roman"/>
        <charset val="134"/>
      </rPr>
      <t>64.2</t>
    </r>
    <r>
      <rPr>
        <sz val="16"/>
        <rFont val="宋体"/>
        <charset val="134"/>
      </rPr>
      <t>亩设计资金</t>
    </r>
    <r>
      <rPr>
        <sz val="16"/>
        <rFont val="Times New Roman"/>
        <charset val="134"/>
      </rPr>
      <t>0.963</t>
    </r>
    <r>
      <rPr>
        <sz val="16"/>
        <rFont val="宋体"/>
        <charset val="134"/>
      </rPr>
      <t>元）</t>
    </r>
  </si>
  <si>
    <t>塔尔乡</t>
  </si>
  <si>
    <t>AKT-DHJB-001-4</t>
  </si>
  <si>
    <t>皮拉勒乡主要粮食作物单产提升补助项目</t>
  </si>
  <si>
    <t>皮拉勒乡恰尔巴格村、喀拉苏村、霍伊拉阿勒迪村、皮拉勒村、阔苏拉村、乌尊拉村、英阿尔帕村、依也勒干村、墩都热村、塔孜勒克村、拜什铁热克村、阿克土村、依克其来村、苏鲁克村、</t>
  </si>
  <si>
    <r>
      <rPr>
        <sz val="16"/>
        <rFont val="宋体"/>
        <charset val="134"/>
      </rPr>
      <t>恰尔巴格村</t>
    </r>
    <r>
      <rPr>
        <sz val="16"/>
        <rFont val="Times New Roman"/>
        <charset val="134"/>
      </rPr>
      <t>426</t>
    </r>
    <r>
      <rPr>
        <sz val="16"/>
        <rFont val="宋体"/>
        <charset val="134"/>
      </rPr>
      <t>户，共计</t>
    </r>
    <r>
      <rPr>
        <sz val="16"/>
        <rFont val="Times New Roman"/>
        <charset val="134"/>
      </rPr>
      <t>3191.99</t>
    </r>
    <r>
      <rPr>
        <sz val="16"/>
        <rFont val="宋体"/>
        <charset val="134"/>
      </rPr>
      <t>亩，共计</t>
    </r>
    <r>
      <rPr>
        <sz val="16"/>
        <rFont val="Times New Roman"/>
        <charset val="134"/>
      </rPr>
      <t>47.87985</t>
    </r>
    <r>
      <rPr>
        <sz val="16"/>
        <rFont val="宋体"/>
        <charset val="134"/>
      </rPr>
      <t>万元；喀拉苏村</t>
    </r>
    <r>
      <rPr>
        <sz val="16"/>
        <rFont val="Times New Roman"/>
        <charset val="134"/>
      </rPr>
      <t>365</t>
    </r>
    <r>
      <rPr>
        <sz val="16"/>
        <rFont val="宋体"/>
        <charset val="134"/>
      </rPr>
      <t>户，共计</t>
    </r>
    <r>
      <rPr>
        <sz val="16"/>
        <rFont val="Times New Roman"/>
        <charset val="134"/>
      </rPr>
      <t>2289.23</t>
    </r>
    <r>
      <rPr>
        <sz val="16"/>
        <rFont val="宋体"/>
        <charset val="134"/>
      </rPr>
      <t>亩，共计</t>
    </r>
    <r>
      <rPr>
        <sz val="16"/>
        <rFont val="Times New Roman"/>
        <charset val="134"/>
      </rPr>
      <t>34.33845</t>
    </r>
    <r>
      <rPr>
        <sz val="16"/>
        <rFont val="宋体"/>
        <charset val="134"/>
      </rPr>
      <t>万元；霍伊拉阿勒迪村</t>
    </r>
    <r>
      <rPr>
        <sz val="16"/>
        <rFont val="Times New Roman"/>
        <charset val="134"/>
      </rPr>
      <t>260</t>
    </r>
    <r>
      <rPr>
        <sz val="16"/>
        <rFont val="宋体"/>
        <charset val="134"/>
      </rPr>
      <t>户，共计</t>
    </r>
    <r>
      <rPr>
        <sz val="16"/>
        <rFont val="Times New Roman"/>
        <charset val="134"/>
      </rPr>
      <t>1960.39</t>
    </r>
    <r>
      <rPr>
        <sz val="16"/>
        <rFont val="宋体"/>
        <charset val="134"/>
      </rPr>
      <t>亩，共计</t>
    </r>
    <r>
      <rPr>
        <sz val="16"/>
        <rFont val="Times New Roman"/>
        <charset val="134"/>
      </rPr>
      <t>29.40585</t>
    </r>
    <r>
      <rPr>
        <sz val="16"/>
        <rFont val="宋体"/>
        <charset val="134"/>
      </rPr>
      <t>万元；皮拉勒村</t>
    </r>
    <r>
      <rPr>
        <sz val="16"/>
        <rFont val="Times New Roman"/>
        <charset val="134"/>
      </rPr>
      <t>168</t>
    </r>
    <r>
      <rPr>
        <sz val="16"/>
        <rFont val="宋体"/>
        <charset val="134"/>
      </rPr>
      <t>户，共计</t>
    </r>
    <r>
      <rPr>
        <sz val="16"/>
        <rFont val="Times New Roman"/>
        <charset val="134"/>
      </rPr>
      <t>1066.7</t>
    </r>
    <r>
      <rPr>
        <sz val="16"/>
        <rFont val="宋体"/>
        <charset val="134"/>
      </rPr>
      <t>亩，共计</t>
    </r>
    <r>
      <rPr>
        <sz val="16"/>
        <rFont val="Times New Roman"/>
        <charset val="134"/>
      </rPr>
      <t>16.0005</t>
    </r>
    <r>
      <rPr>
        <sz val="16"/>
        <rFont val="宋体"/>
        <charset val="134"/>
      </rPr>
      <t>万元；阔苏拉村共计</t>
    </r>
    <r>
      <rPr>
        <sz val="16"/>
        <rFont val="Times New Roman"/>
        <charset val="134"/>
      </rPr>
      <t>119</t>
    </r>
    <r>
      <rPr>
        <sz val="16"/>
        <rFont val="宋体"/>
        <charset val="134"/>
      </rPr>
      <t>户，共计</t>
    </r>
    <r>
      <rPr>
        <sz val="16"/>
        <rFont val="Times New Roman"/>
        <charset val="134"/>
      </rPr>
      <t>2782.32</t>
    </r>
    <r>
      <rPr>
        <sz val="16"/>
        <rFont val="宋体"/>
        <charset val="134"/>
      </rPr>
      <t>亩，共计</t>
    </r>
    <r>
      <rPr>
        <sz val="16"/>
        <rFont val="Times New Roman"/>
        <charset val="134"/>
      </rPr>
      <t>41.7348</t>
    </r>
    <r>
      <rPr>
        <sz val="16"/>
        <rFont val="宋体"/>
        <charset val="134"/>
      </rPr>
      <t>万元；乌尊拉村</t>
    </r>
    <r>
      <rPr>
        <sz val="16"/>
        <rFont val="Times New Roman"/>
        <charset val="134"/>
      </rPr>
      <t>144</t>
    </r>
    <r>
      <rPr>
        <sz val="16"/>
        <rFont val="宋体"/>
        <charset val="134"/>
      </rPr>
      <t>户，共计</t>
    </r>
    <r>
      <rPr>
        <sz val="16"/>
        <rFont val="Times New Roman"/>
        <charset val="134"/>
      </rPr>
      <t>1629.9</t>
    </r>
    <r>
      <rPr>
        <sz val="16"/>
        <rFont val="宋体"/>
        <charset val="134"/>
      </rPr>
      <t>亩，共计</t>
    </r>
    <r>
      <rPr>
        <sz val="16"/>
        <rFont val="Times New Roman"/>
        <charset val="134"/>
      </rPr>
      <t>24.4485</t>
    </r>
    <r>
      <rPr>
        <sz val="16"/>
        <rFont val="宋体"/>
        <charset val="134"/>
      </rPr>
      <t>万元；英阿尔帕村</t>
    </r>
    <r>
      <rPr>
        <sz val="16"/>
        <rFont val="Times New Roman"/>
        <charset val="134"/>
      </rPr>
      <t>66</t>
    </r>
    <r>
      <rPr>
        <sz val="16"/>
        <rFont val="宋体"/>
        <charset val="134"/>
      </rPr>
      <t>户，共计</t>
    </r>
    <r>
      <rPr>
        <sz val="16"/>
        <rFont val="Times New Roman"/>
        <charset val="134"/>
      </rPr>
      <t>380</t>
    </r>
    <r>
      <rPr>
        <sz val="16"/>
        <rFont val="宋体"/>
        <charset val="134"/>
      </rPr>
      <t>亩，共计</t>
    </r>
    <r>
      <rPr>
        <sz val="16"/>
        <rFont val="Times New Roman"/>
        <charset val="134"/>
      </rPr>
      <t>5.7000</t>
    </r>
    <r>
      <rPr>
        <sz val="16"/>
        <rFont val="宋体"/>
        <charset val="134"/>
      </rPr>
      <t>万元；依也勒干村</t>
    </r>
    <r>
      <rPr>
        <sz val="16"/>
        <rFont val="Times New Roman"/>
        <charset val="134"/>
      </rPr>
      <t>36</t>
    </r>
    <r>
      <rPr>
        <sz val="16"/>
        <rFont val="宋体"/>
        <charset val="134"/>
      </rPr>
      <t>户，共计</t>
    </r>
    <r>
      <rPr>
        <sz val="16"/>
        <rFont val="Times New Roman"/>
        <charset val="134"/>
      </rPr>
      <t>401.6</t>
    </r>
    <r>
      <rPr>
        <sz val="16"/>
        <rFont val="宋体"/>
        <charset val="134"/>
      </rPr>
      <t>亩，共计</t>
    </r>
    <r>
      <rPr>
        <sz val="16"/>
        <rFont val="Times New Roman"/>
        <charset val="134"/>
      </rPr>
      <t>6.024</t>
    </r>
    <r>
      <rPr>
        <sz val="16"/>
        <rFont val="宋体"/>
        <charset val="134"/>
      </rPr>
      <t>万元；墩都热村</t>
    </r>
    <r>
      <rPr>
        <sz val="16"/>
        <rFont val="Times New Roman"/>
        <charset val="134"/>
      </rPr>
      <t>48</t>
    </r>
    <r>
      <rPr>
        <sz val="16"/>
        <rFont val="宋体"/>
        <charset val="134"/>
      </rPr>
      <t>户，共计</t>
    </r>
    <r>
      <rPr>
        <sz val="16"/>
        <rFont val="Times New Roman"/>
        <charset val="134"/>
      </rPr>
      <t>710.85</t>
    </r>
    <r>
      <rPr>
        <sz val="16"/>
        <rFont val="宋体"/>
        <charset val="134"/>
      </rPr>
      <t>亩，共计</t>
    </r>
    <r>
      <rPr>
        <sz val="16"/>
        <rFont val="Times New Roman"/>
        <charset val="134"/>
      </rPr>
      <t>10.66275</t>
    </r>
    <r>
      <rPr>
        <sz val="16"/>
        <rFont val="宋体"/>
        <charset val="134"/>
      </rPr>
      <t>万元；塔孜勒克村</t>
    </r>
    <r>
      <rPr>
        <sz val="16"/>
        <rFont val="Times New Roman"/>
        <charset val="134"/>
      </rPr>
      <t>20</t>
    </r>
    <r>
      <rPr>
        <sz val="16"/>
        <rFont val="宋体"/>
        <charset val="134"/>
      </rPr>
      <t>户，共计</t>
    </r>
    <r>
      <rPr>
        <sz val="16"/>
        <rFont val="Times New Roman"/>
        <charset val="134"/>
      </rPr>
      <t>907.67</t>
    </r>
    <r>
      <rPr>
        <sz val="16"/>
        <rFont val="宋体"/>
        <charset val="134"/>
      </rPr>
      <t>亩，共计</t>
    </r>
    <r>
      <rPr>
        <sz val="16"/>
        <rFont val="Times New Roman"/>
        <charset val="134"/>
      </rPr>
      <t>13.61505</t>
    </r>
    <r>
      <rPr>
        <sz val="16"/>
        <rFont val="宋体"/>
        <charset val="134"/>
      </rPr>
      <t>万元；拜什铁热克村</t>
    </r>
    <r>
      <rPr>
        <sz val="16"/>
        <rFont val="Times New Roman"/>
        <charset val="134"/>
      </rPr>
      <t>14</t>
    </r>
    <r>
      <rPr>
        <sz val="16"/>
        <rFont val="宋体"/>
        <charset val="134"/>
      </rPr>
      <t>户，共计</t>
    </r>
    <r>
      <rPr>
        <sz val="16"/>
        <rFont val="Times New Roman"/>
        <charset val="134"/>
      </rPr>
      <t>306</t>
    </r>
    <r>
      <rPr>
        <sz val="16"/>
        <rFont val="宋体"/>
        <charset val="134"/>
      </rPr>
      <t>亩，共计</t>
    </r>
    <r>
      <rPr>
        <sz val="16"/>
        <rFont val="Times New Roman"/>
        <charset val="134"/>
      </rPr>
      <t>4.59</t>
    </r>
    <r>
      <rPr>
        <sz val="16"/>
        <rFont val="宋体"/>
        <charset val="134"/>
      </rPr>
      <t>万元；阿克土村</t>
    </r>
    <r>
      <rPr>
        <sz val="16"/>
        <rFont val="Times New Roman"/>
        <charset val="134"/>
      </rPr>
      <t>11</t>
    </r>
    <r>
      <rPr>
        <sz val="16"/>
        <rFont val="宋体"/>
        <charset val="134"/>
      </rPr>
      <t>户，共计</t>
    </r>
    <r>
      <rPr>
        <sz val="16"/>
        <rFont val="Times New Roman"/>
        <charset val="134"/>
      </rPr>
      <t>57.01</t>
    </r>
    <r>
      <rPr>
        <sz val="16"/>
        <rFont val="宋体"/>
        <charset val="134"/>
      </rPr>
      <t>亩，共计</t>
    </r>
    <r>
      <rPr>
        <sz val="16"/>
        <rFont val="Times New Roman"/>
        <charset val="134"/>
      </rPr>
      <t>0.85515</t>
    </r>
    <r>
      <rPr>
        <sz val="16"/>
        <rFont val="宋体"/>
        <charset val="134"/>
      </rPr>
      <t>万元；依克其来村</t>
    </r>
    <r>
      <rPr>
        <sz val="16"/>
        <rFont val="Times New Roman"/>
        <charset val="134"/>
      </rPr>
      <t>6</t>
    </r>
    <r>
      <rPr>
        <sz val="16"/>
        <rFont val="宋体"/>
        <charset val="134"/>
      </rPr>
      <t>户，共计</t>
    </r>
    <r>
      <rPr>
        <sz val="16"/>
        <rFont val="Times New Roman"/>
        <charset val="134"/>
      </rPr>
      <t>35.1</t>
    </r>
    <r>
      <rPr>
        <sz val="16"/>
        <rFont val="宋体"/>
        <charset val="134"/>
      </rPr>
      <t>亩，共计</t>
    </r>
    <r>
      <rPr>
        <sz val="16"/>
        <rFont val="Times New Roman"/>
        <charset val="134"/>
      </rPr>
      <t>0.5265</t>
    </r>
    <r>
      <rPr>
        <sz val="16"/>
        <rFont val="宋体"/>
        <charset val="134"/>
      </rPr>
      <t>万元；苏鲁克村</t>
    </r>
    <r>
      <rPr>
        <sz val="16"/>
        <rFont val="Times New Roman"/>
        <charset val="134"/>
      </rPr>
      <t>5</t>
    </r>
    <r>
      <rPr>
        <sz val="16"/>
        <rFont val="宋体"/>
        <charset val="134"/>
      </rPr>
      <t>户，共计</t>
    </r>
    <r>
      <rPr>
        <sz val="16"/>
        <rFont val="Times New Roman"/>
        <charset val="134"/>
      </rPr>
      <t>36.5</t>
    </r>
    <r>
      <rPr>
        <sz val="16"/>
        <rFont val="宋体"/>
        <charset val="134"/>
      </rPr>
      <t>亩，共计</t>
    </r>
    <r>
      <rPr>
        <sz val="16"/>
        <rFont val="Times New Roman"/>
        <charset val="134"/>
      </rPr>
      <t>0.5475</t>
    </r>
    <r>
      <rPr>
        <sz val="16"/>
        <rFont val="宋体"/>
        <charset val="134"/>
      </rPr>
      <t>万元；主要粮食作物单产量提升涉及农户</t>
    </r>
    <r>
      <rPr>
        <sz val="16"/>
        <rFont val="Times New Roman"/>
        <charset val="134"/>
      </rPr>
      <t>1685</t>
    </r>
    <r>
      <rPr>
        <sz val="16"/>
        <rFont val="宋体"/>
        <charset val="134"/>
      </rPr>
      <t>户，总亩数</t>
    </r>
    <r>
      <rPr>
        <sz val="16"/>
        <rFont val="Times New Roman"/>
        <charset val="134"/>
      </rPr>
      <t>14125.36</t>
    </r>
    <r>
      <rPr>
        <sz val="16"/>
        <rFont val="宋体"/>
        <charset val="134"/>
      </rPr>
      <t>亩，按照补助标准</t>
    </r>
    <r>
      <rPr>
        <sz val="16"/>
        <rFont val="Times New Roman"/>
        <charset val="134"/>
      </rPr>
      <t>150</t>
    </r>
    <r>
      <rPr>
        <sz val="16"/>
        <rFont val="宋体"/>
        <charset val="134"/>
      </rPr>
      <t>元</t>
    </r>
    <r>
      <rPr>
        <sz val="16"/>
        <rFont val="Times New Roman"/>
        <charset val="134"/>
      </rPr>
      <t>/</t>
    </r>
    <r>
      <rPr>
        <sz val="16"/>
        <rFont val="宋体"/>
        <charset val="134"/>
      </rPr>
      <t>亩，共补助</t>
    </r>
    <r>
      <rPr>
        <sz val="16"/>
        <rFont val="Times New Roman"/>
        <charset val="134"/>
      </rPr>
      <t>211.8804</t>
    </r>
    <r>
      <rPr>
        <sz val="16"/>
        <rFont val="宋体"/>
        <charset val="134"/>
      </rPr>
      <t>万元。</t>
    </r>
  </si>
  <si>
    <t>皮拉勒乡</t>
  </si>
  <si>
    <r>
      <rPr>
        <sz val="16"/>
        <rFont val="宋体"/>
        <charset val="134"/>
      </rPr>
      <t>壮大发展入户项目，可巩固拓展</t>
    </r>
    <r>
      <rPr>
        <sz val="16"/>
        <rFont val="Times New Roman"/>
        <charset val="134"/>
      </rPr>
      <t>1685</t>
    </r>
    <r>
      <rPr>
        <sz val="16"/>
        <rFont val="宋体"/>
        <charset val="134"/>
      </rPr>
      <t>户已脱贫户（含监测帮扶家庭）产业发展，进一步带动自身经济增长；确保已脱贫户（含监测帮扶家庭）脱贫后稳得住，有产业，能发展；激发内生动力，确保脱贫后能发展</t>
    </r>
  </si>
  <si>
    <t>AKT-DHJB-001-5</t>
  </si>
  <si>
    <t>加马铁热克乡主要粮食作物单产提升补助项目</t>
  </si>
  <si>
    <t>赛克孜艾日克村、阔什铁热克村、喀什博依村、阔纳霍依拉村、托尔塔依村</t>
  </si>
  <si>
    <r>
      <rPr>
        <sz val="16"/>
        <rFont val="宋体"/>
        <charset val="134"/>
      </rPr>
      <t>加马铁热克乡主要粮食作物单产提升涉及</t>
    </r>
    <r>
      <rPr>
        <sz val="16"/>
        <rFont val="Times New Roman"/>
        <charset val="134"/>
      </rPr>
      <t>667</t>
    </r>
    <r>
      <rPr>
        <sz val="16"/>
        <rFont val="宋体"/>
        <charset val="134"/>
      </rPr>
      <t>户，</t>
    </r>
    <r>
      <rPr>
        <sz val="16"/>
        <rFont val="Times New Roman"/>
        <charset val="134"/>
      </rPr>
      <t>5332.72</t>
    </r>
    <r>
      <rPr>
        <sz val="16"/>
        <rFont val="宋体"/>
        <charset val="134"/>
      </rPr>
      <t>亩，每亩补助</t>
    </r>
    <r>
      <rPr>
        <sz val="16"/>
        <rFont val="Times New Roman"/>
        <charset val="134"/>
      </rPr>
      <t>150</t>
    </r>
    <r>
      <rPr>
        <sz val="16"/>
        <rFont val="宋体"/>
        <charset val="134"/>
      </rPr>
      <t>元，共计</t>
    </r>
    <r>
      <rPr>
        <sz val="16"/>
        <rFont val="Times New Roman"/>
        <charset val="134"/>
      </rPr>
      <t>79.9908</t>
    </r>
    <r>
      <rPr>
        <sz val="16"/>
        <rFont val="宋体"/>
        <charset val="134"/>
      </rPr>
      <t>万元（其中赛克孜艾日克村</t>
    </r>
    <r>
      <rPr>
        <sz val="16"/>
        <rFont val="Times New Roman"/>
        <charset val="134"/>
      </rPr>
      <t>111</t>
    </r>
    <r>
      <rPr>
        <sz val="16"/>
        <rFont val="宋体"/>
        <charset val="134"/>
      </rPr>
      <t>户，</t>
    </r>
    <r>
      <rPr>
        <sz val="16"/>
        <rFont val="Times New Roman"/>
        <charset val="134"/>
      </rPr>
      <t>1416.58</t>
    </r>
    <r>
      <rPr>
        <sz val="16"/>
        <rFont val="宋体"/>
        <charset val="134"/>
      </rPr>
      <t>亩，</t>
    </r>
    <r>
      <rPr>
        <sz val="16"/>
        <rFont val="Times New Roman"/>
        <charset val="134"/>
      </rPr>
      <t>20.8287</t>
    </r>
    <r>
      <rPr>
        <sz val="16"/>
        <rFont val="宋体"/>
        <charset val="134"/>
      </rPr>
      <t>万元；阔什铁热克村</t>
    </r>
    <r>
      <rPr>
        <sz val="16"/>
        <rFont val="Times New Roman"/>
        <charset val="134"/>
      </rPr>
      <t>179</t>
    </r>
    <r>
      <rPr>
        <sz val="16"/>
        <rFont val="宋体"/>
        <charset val="134"/>
      </rPr>
      <t>户，</t>
    </r>
    <r>
      <rPr>
        <sz val="16"/>
        <rFont val="Times New Roman"/>
        <charset val="134"/>
      </rPr>
      <t>882.2</t>
    </r>
    <r>
      <rPr>
        <sz val="16"/>
        <rFont val="宋体"/>
        <charset val="134"/>
      </rPr>
      <t>亩，</t>
    </r>
    <r>
      <rPr>
        <sz val="16"/>
        <rFont val="Times New Roman"/>
        <charset val="134"/>
      </rPr>
      <t>13.233</t>
    </r>
    <r>
      <rPr>
        <sz val="16"/>
        <rFont val="宋体"/>
        <charset val="134"/>
      </rPr>
      <t>万元；喀什博依村</t>
    </r>
    <r>
      <rPr>
        <sz val="16"/>
        <rFont val="Times New Roman"/>
        <charset val="134"/>
      </rPr>
      <t>274</t>
    </r>
    <r>
      <rPr>
        <sz val="16"/>
        <rFont val="宋体"/>
        <charset val="134"/>
      </rPr>
      <t>户，</t>
    </r>
    <r>
      <rPr>
        <sz val="16"/>
        <rFont val="Times New Roman"/>
        <charset val="134"/>
      </rPr>
      <t>2237.85</t>
    </r>
    <r>
      <rPr>
        <sz val="16"/>
        <rFont val="宋体"/>
        <charset val="134"/>
      </rPr>
      <t>亩，</t>
    </r>
    <r>
      <rPr>
        <sz val="16"/>
        <rFont val="Times New Roman"/>
        <charset val="134"/>
      </rPr>
      <t>33.56775</t>
    </r>
    <r>
      <rPr>
        <sz val="16"/>
        <rFont val="宋体"/>
        <charset val="134"/>
      </rPr>
      <t>万元；阔纳霍依拉村</t>
    </r>
    <r>
      <rPr>
        <sz val="16"/>
        <rFont val="Times New Roman"/>
        <charset val="134"/>
      </rPr>
      <t>52</t>
    </r>
    <r>
      <rPr>
        <sz val="16"/>
        <rFont val="宋体"/>
        <charset val="134"/>
      </rPr>
      <t>户，</t>
    </r>
    <r>
      <rPr>
        <sz val="16"/>
        <rFont val="Times New Roman"/>
        <charset val="134"/>
      </rPr>
      <t>214.19</t>
    </r>
    <r>
      <rPr>
        <sz val="16"/>
        <rFont val="宋体"/>
        <charset val="134"/>
      </rPr>
      <t>亩，</t>
    </r>
    <r>
      <rPr>
        <sz val="16"/>
        <rFont val="Times New Roman"/>
        <charset val="134"/>
      </rPr>
      <t>3.21285</t>
    </r>
    <r>
      <rPr>
        <sz val="16"/>
        <rFont val="宋体"/>
        <charset val="134"/>
      </rPr>
      <t>万元；托尔塔依村</t>
    </r>
    <r>
      <rPr>
        <sz val="16"/>
        <rFont val="Times New Roman"/>
        <charset val="134"/>
      </rPr>
      <t>51</t>
    </r>
    <r>
      <rPr>
        <sz val="16"/>
        <rFont val="宋体"/>
        <charset val="134"/>
      </rPr>
      <t>户，</t>
    </r>
    <r>
      <rPr>
        <sz val="16"/>
        <rFont val="Times New Roman"/>
        <charset val="134"/>
      </rPr>
      <t>581.9</t>
    </r>
    <r>
      <rPr>
        <sz val="16"/>
        <rFont val="宋体"/>
        <charset val="134"/>
      </rPr>
      <t>亩，</t>
    </r>
    <r>
      <rPr>
        <sz val="16"/>
        <rFont val="Times New Roman"/>
        <charset val="134"/>
      </rPr>
      <t>8.7285</t>
    </r>
    <r>
      <rPr>
        <sz val="16"/>
        <rFont val="宋体"/>
        <charset val="134"/>
      </rPr>
      <t>万元）。</t>
    </r>
  </si>
  <si>
    <t>加马铁热克乡</t>
  </si>
  <si>
    <t>AKT-DHJB-001-6</t>
  </si>
  <si>
    <t>喀热开其克乡主要粮食作物单产提升补助项目</t>
  </si>
  <si>
    <t>喀热开其克乡托普热勒克村、比纳木村、博斯坦村、阔什都维村</t>
  </si>
  <si>
    <r>
      <rPr>
        <sz val="16"/>
        <rFont val="宋体"/>
        <charset val="134"/>
      </rPr>
      <t>粮食单产提升涉及</t>
    </r>
    <r>
      <rPr>
        <sz val="16"/>
        <rFont val="Times New Roman"/>
        <charset val="134"/>
      </rPr>
      <t>575</t>
    </r>
    <r>
      <rPr>
        <sz val="16"/>
        <rFont val="宋体"/>
        <charset val="134"/>
      </rPr>
      <t>户，共计补助</t>
    </r>
    <r>
      <rPr>
        <sz val="16"/>
        <rFont val="Times New Roman"/>
        <charset val="134"/>
      </rPr>
      <t>5862.89</t>
    </r>
    <r>
      <rPr>
        <sz val="16"/>
        <rFont val="宋体"/>
        <charset val="134"/>
      </rPr>
      <t>亩、亩</t>
    </r>
    <r>
      <rPr>
        <sz val="16"/>
        <rFont val="Times New Roman"/>
        <charset val="134"/>
      </rPr>
      <t>/150</t>
    </r>
    <r>
      <rPr>
        <sz val="16"/>
        <rFont val="宋体"/>
        <charset val="134"/>
      </rPr>
      <t>元，计划投入补助资金</t>
    </r>
    <r>
      <rPr>
        <sz val="16"/>
        <rFont val="Times New Roman"/>
        <charset val="134"/>
      </rPr>
      <t>87.94335</t>
    </r>
    <r>
      <rPr>
        <sz val="16"/>
        <rFont val="宋体"/>
        <charset val="134"/>
      </rPr>
      <t>万元。其中：托普热勒克村</t>
    </r>
    <r>
      <rPr>
        <sz val="16"/>
        <rFont val="Times New Roman"/>
        <charset val="134"/>
      </rPr>
      <t>138</t>
    </r>
    <r>
      <rPr>
        <sz val="16"/>
        <rFont val="宋体"/>
        <charset val="134"/>
      </rPr>
      <t>户、</t>
    </r>
    <r>
      <rPr>
        <sz val="16"/>
        <rFont val="Times New Roman"/>
        <charset val="134"/>
      </rPr>
      <t>1568.8</t>
    </r>
    <r>
      <rPr>
        <sz val="16"/>
        <rFont val="宋体"/>
        <charset val="134"/>
      </rPr>
      <t>亩；比那木村</t>
    </r>
    <r>
      <rPr>
        <sz val="16"/>
        <rFont val="Times New Roman"/>
        <charset val="134"/>
      </rPr>
      <t>96</t>
    </r>
    <r>
      <rPr>
        <sz val="16"/>
        <rFont val="宋体"/>
        <charset val="134"/>
      </rPr>
      <t>户、</t>
    </r>
    <r>
      <rPr>
        <sz val="16"/>
        <rFont val="Times New Roman"/>
        <charset val="134"/>
      </rPr>
      <t>690.56</t>
    </r>
    <r>
      <rPr>
        <sz val="16"/>
        <rFont val="宋体"/>
        <charset val="134"/>
      </rPr>
      <t>亩；博斯坦村</t>
    </r>
    <r>
      <rPr>
        <sz val="16"/>
        <rFont val="Times New Roman"/>
        <charset val="134"/>
      </rPr>
      <t>212</t>
    </r>
    <r>
      <rPr>
        <sz val="16"/>
        <rFont val="宋体"/>
        <charset val="134"/>
      </rPr>
      <t>户、</t>
    </r>
    <r>
      <rPr>
        <sz val="16"/>
        <rFont val="Times New Roman"/>
        <charset val="134"/>
      </rPr>
      <t>2254.9</t>
    </r>
    <r>
      <rPr>
        <sz val="16"/>
        <rFont val="宋体"/>
        <charset val="134"/>
      </rPr>
      <t>亩；阔什都维村</t>
    </r>
    <r>
      <rPr>
        <sz val="16"/>
        <rFont val="Times New Roman"/>
        <charset val="134"/>
      </rPr>
      <t>130</t>
    </r>
    <r>
      <rPr>
        <sz val="16"/>
        <rFont val="宋体"/>
        <charset val="134"/>
      </rPr>
      <t>户、</t>
    </r>
    <r>
      <rPr>
        <sz val="16"/>
        <rFont val="Times New Roman"/>
        <charset val="134"/>
      </rPr>
      <t>1348.63</t>
    </r>
    <r>
      <rPr>
        <sz val="16"/>
        <rFont val="宋体"/>
        <charset val="134"/>
      </rPr>
      <t>亩。</t>
    </r>
  </si>
  <si>
    <t>喀热开其克乡</t>
  </si>
  <si>
    <r>
      <rPr>
        <sz val="16"/>
        <rFont val="宋体"/>
        <charset val="134"/>
      </rPr>
      <t>阿布力克木</t>
    </r>
    <r>
      <rPr>
        <sz val="16"/>
        <rFont val="Times New Roman"/>
        <charset val="134"/>
      </rPr>
      <t>·</t>
    </r>
    <r>
      <rPr>
        <sz val="16"/>
        <rFont val="宋体"/>
        <charset val="134"/>
      </rPr>
      <t>达吾提</t>
    </r>
  </si>
  <si>
    <r>
      <rPr>
        <sz val="16"/>
        <rFont val="宋体"/>
        <charset val="134"/>
      </rPr>
      <t>产业精准入户项目发展壮大的优势，计划精准补助入户</t>
    </r>
    <r>
      <rPr>
        <sz val="16"/>
        <rFont val="Times New Roman"/>
        <charset val="134"/>
      </rPr>
      <t>575</t>
    </r>
    <r>
      <rPr>
        <sz val="16"/>
        <rFont val="宋体"/>
        <charset val="134"/>
      </rPr>
      <t>户（含监测帮扶家庭），结合农户产业到户先实施在在补助的方式，巩固拓展发展家庭生产，增加</t>
    </r>
    <r>
      <rPr>
        <sz val="16"/>
        <rFont val="Times New Roman"/>
        <charset val="134"/>
      </rPr>
      <t>575</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</si>
  <si>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575</t>
    </r>
    <r>
      <rPr>
        <sz val="16"/>
        <rFont val="宋体"/>
        <charset val="134"/>
      </rPr>
      <t>户已脱贫户（含监测帮扶家庭）产业发展，进一步带动自身经济增长；确保已脱贫户（含监测帮扶家庭）脱贫后稳得住，有产业，能发展；激发内生动力，，确保脱贫后能持续发展。</t>
    </r>
  </si>
  <si>
    <t>AKT-DHJB-001-7</t>
  </si>
  <si>
    <t>巴仁乡乡主要粮食作物单产提升补助项目</t>
  </si>
  <si>
    <t>巴仁乡</t>
  </si>
  <si>
    <t>巴仁乡主要粮食单产提升19200亩，补助资金288万元</t>
  </si>
  <si>
    <t>皮拉勒乡深松整地补助项目</t>
  </si>
  <si>
    <t>深松整地</t>
  </si>
  <si>
    <t>皮拉勒乡塔孜勒克村、托格其村</t>
  </si>
  <si>
    <r>
      <rPr>
        <sz val="16"/>
        <rFont val="宋体"/>
        <charset val="134"/>
      </rPr>
      <t>塔孜勒克村</t>
    </r>
    <r>
      <rPr>
        <sz val="16"/>
        <rFont val="Times New Roman"/>
        <charset val="134"/>
      </rPr>
      <t>20</t>
    </r>
    <r>
      <rPr>
        <sz val="16"/>
        <rFont val="宋体"/>
        <charset val="134"/>
      </rPr>
      <t>户，共计</t>
    </r>
    <r>
      <rPr>
        <sz val="16"/>
        <rFont val="Times New Roman"/>
        <charset val="134"/>
      </rPr>
      <t>982.17</t>
    </r>
    <r>
      <rPr>
        <sz val="16"/>
        <rFont val="宋体"/>
        <charset val="134"/>
      </rPr>
      <t>亩，共计</t>
    </r>
    <r>
      <rPr>
        <sz val="16"/>
        <rFont val="Times New Roman"/>
        <charset val="134"/>
      </rPr>
      <t>1.473255</t>
    </r>
    <r>
      <rPr>
        <sz val="16"/>
        <rFont val="宋体"/>
        <charset val="134"/>
      </rPr>
      <t>万元；托格其村</t>
    </r>
    <r>
      <rPr>
        <sz val="16"/>
        <rFont val="Times New Roman"/>
        <charset val="134"/>
      </rPr>
      <t>5</t>
    </r>
    <r>
      <rPr>
        <sz val="16"/>
        <rFont val="宋体"/>
        <charset val="134"/>
      </rPr>
      <t>户，共计</t>
    </r>
    <r>
      <rPr>
        <sz val="16"/>
        <rFont val="Times New Roman"/>
        <charset val="134"/>
      </rPr>
      <t>24.1</t>
    </r>
    <r>
      <rPr>
        <sz val="16"/>
        <rFont val="宋体"/>
        <charset val="134"/>
      </rPr>
      <t>亩，共计</t>
    </r>
    <r>
      <rPr>
        <sz val="16"/>
        <rFont val="Times New Roman"/>
        <charset val="134"/>
      </rPr>
      <t>0.03615</t>
    </r>
    <r>
      <rPr>
        <sz val="16"/>
        <rFont val="宋体"/>
        <charset val="134"/>
      </rPr>
      <t>万元。深松整地涉及农户</t>
    </r>
    <r>
      <rPr>
        <sz val="16"/>
        <rFont val="Times New Roman"/>
        <charset val="134"/>
      </rPr>
      <t>25</t>
    </r>
    <r>
      <rPr>
        <sz val="16"/>
        <rFont val="宋体"/>
        <charset val="134"/>
      </rPr>
      <t>户，总面积</t>
    </r>
    <r>
      <rPr>
        <sz val="16"/>
        <rFont val="Times New Roman"/>
        <charset val="134"/>
      </rPr>
      <t>1006.27</t>
    </r>
    <r>
      <rPr>
        <sz val="16"/>
        <rFont val="宋体"/>
        <charset val="134"/>
      </rPr>
      <t>亩，按照每亩</t>
    </r>
    <r>
      <rPr>
        <sz val="16"/>
        <rFont val="Times New Roman"/>
        <charset val="134"/>
      </rPr>
      <t>15</t>
    </r>
    <r>
      <rPr>
        <sz val="16"/>
        <rFont val="宋体"/>
        <charset val="134"/>
      </rPr>
      <t>元的补助标准，共计补</t>
    </r>
    <r>
      <rPr>
        <sz val="16"/>
        <rFont val="Times New Roman"/>
        <charset val="134"/>
      </rPr>
      <t>1.509405</t>
    </r>
    <r>
      <rPr>
        <sz val="16"/>
        <rFont val="宋体"/>
        <charset val="134"/>
      </rPr>
      <t>元。</t>
    </r>
  </si>
  <si>
    <r>
      <rPr>
        <sz val="16"/>
        <rFont val="宋体"/>
        <charset val="134"/>
      </rPr>
      <t>壮大发展入户项目，可巩固拓展</t>
    </r>
    <r>
      <rPr>
        <sz val="16"/>
        <rFont val="Times New Roman"/>
        <charset val="134"/>
      </rPr>
      <t>25</t>
    </r>
    <r>
      <rPr>
        <sz val="16"/>
        <rFont val="宋体"/>
        <charset val="134"/>
      </rPr>
      <t>户已脱贫户（含监测帮扶家庭）产业发展，进一步带动自身经济增长；确保已脱贫户（含监测帮扶家庭）脱贫后稳得住，有产业，能发展；激发内生动力，确保脱贫后能发展</t>
    </r>
  </si>
  <si>
    <t>AKT-DHJB-002-2</t>
  </si>
  <si>
    <t>玉麦镇深松整地补助项目</t>
  </si>
  <si>
    <t>玉麦村</t>
  </si>
  <si>
    <r>
      <rPr>
        <sz val="16"/>
        <rFont val="宋体"/>
        <charset val="134"/>
      </rPr>
      <t>玉麦镇计划对农户实施深松整地进行补助，共计</t>
    </r>
    <r>
      <rPr>
        <sz val="16"/>
        <rFont val="Times New Roman"/>
        <charset val="134"/>
      </rPr>
      <t>400</t>
    </r>
    <r>
      <rPr>
        <sz val="16"/>
        <rFont val="宋体"/>
        <charset val="134"/>
      </rPr>
      <t>亩，每亩补助</t>
    </r>
    <r>
      <rPr>
        <sz val="16"/>
        <rFont val="Times New Roman"/>
        <charset val="134"/>
      </rPr>
      <t>15</t>
    </r>
    <r>
      <rPr>
        <sz val="16"/>
        <rFont val="宋体"/>
        <charset val="134"/>
      </rPr>
      <t>元，计划补助</t>
    </r>
    <r>
      <rPr>
        <sz val="16"/>
        <rFont val="Times New Roman"/>
        <charset val="134"/>
      </rPr>
      <t>0.6</t>
    </r>
    <r>
      <rPr>
        <sz val="16"/>
        <rFont val="宋体"/>
        <charset val="134"/>
      </rPr>
      <t>万元。其中：玉麦村</t>
    </r>
    <r>
      <rPr>
        <sz val="16"/>
        <rFont val="Times New Roman"/>
        <charset val="134"/>
      </rPr>
      <t>400</t>
    </r>
    <r>
      <rPr>
        <sz val="16"/>
        <rFont val="宋体"/>
        <charset val="134"/>
      </rPr>
      <t>亩。</t>
    </r>
  </si>
  <si>
    <t>通过该项目的建设，耕地可持续生产能力明显增强，运行机制更加切合实际，激发群众创业就业热情，拓宽群众就业增收渠道，促进农户不断增收创收，进一步提高群众的经济收入，加强群众的幸福感与获得感。</t>
  </si>
  <si>
    <t>经过对耕地质量的保护，提高生产能力，加大产量，扶持本村农户继续扩大生产规模，提升农户积极性，带动农户受益。</t>
  </si>
  <si>
    <t>皮拉勒乡种植绿肥补助项目</t>
  </si>
  <si>
    <t>种植绿肥</t>
  </si>
  <si>
    <t>皮拉勒乡塔孜勒克村</t>
  </si>
  <si>
    <r>
      <rPr>
        <sz val="16"/>
        <rFont val="宋体"/>
        <charset val="134"/>
      </rPr>
      <t>塔孜勒克村种植绿肥涉及农户</t>
    </r>
    <r>
      <rPr>
        <sz val="16"/>
        <rFont val="Times New Roman"/>
        <charset val="134"/>
      </rPr>
      <t>14</t>
    </r>
    <r>
      <rPr>
        <sz val="16"/>
        <rFont val="宋体"/>
        <charset val="134"/>
      </rPr>
      <t>户，总面积</t>
    </r>
    <r>
      <rPr>
        <sz val="16"/>
        <rFont val="Times New Roman"/>
        <charset val="134"/>
      </rPr>
      <t>736.17</t>
    </r>
    <r>
      <rPr>
        <sz val="16"/>
        <rFont val="宋体"/>
        <charset val="134"/>
      </rPr>
      <t>亩，按照每亩</t>
    </r>
    <r>
      <rPr>
        <sz val="16"/>
        <rFont val="Times New Roman"/>
        <charset val="134"/>
      </rPr>
      <t>20</t>
    </r>
    <r>
      <rPr>
        <sz val="16"/>
        <rFont val="宋体"/>
        <charset val="134"/>
      </rPr>
      <t>元的补助标准，共计补</t>
    </r>
    <r>
      <rPr>
        <sz val="16"/>
        <rFont val="Times New Roman"/>
        <charset val="134"/>
      </rPr>
      <t>1.47234</t>
    </r>
    <r>
      <rPr>
        <sz val="16"/>
        <rFont val="宋体"/>
        <charset val="134"/>
      </rPr>
      <t>万元。</t>
    </r>
  </si>
  <si>
    <r>
      <rPr>
        <sz val="16"/>
        <rFont val="宋体"/>
        <charset val="134"/>
      </rPr>
      <t>壮大发展入户项目，可巩固拓展</t>
    </r>
    <r>
      <rPr>
        <sz val="16"/>
        <rFont val="Times New Roman"/>
        <charset val="134"/>
      </rPr>
      <t>14</t>
    </r>
    <r>
      <rPr>
        <sz val="16"/>
        <rFont val="宋体"/>
        <charset val="134"/>
      </rPr>
      <t>户已脱贫户（含监测帮扶家庭）产业发展，进一步带动自身经济增长；确保已脱贫户（含监测帮扶家庭）脱贫后稳得住，有产业，能发展；激发内生动力，确保脱贫后能发展</t>
    </r>
  </si>
  <si>
    <t>玉麦镇积造有机肥补助项目</t>
  </si>
  <si>
    <t>积造有机肥</t>
  </si>
  <si>
    <r>
      <rPr>
        <sz val="16"/>
        <rFont val="宋体"/>
        <charset val="134"/>
      </rPr>
      <t>玉麦镇玉麦村计划对积造有机肥进行补助，共计</t>
    </r>
    <r>
      <rPr>
        <sz val="16"/>
        <rFont val="Times New Roman"/>
        <charset val="134"/>
      </rPr>
      <t>5000</t>
    </r>
    <r>
      <rPr>
        <sz val="16"/>
        <rFont val="宋体"/>
        <charset val="134"/>
      </rPr>
      <t>立方，每立方补助</t>
    </r>
    <r>
      <rPr>
        <sz val="16"/>
        <rFont val="Times New Roman"/>
        <charset val="134"/>
      </rPr>
      <t>30</t>
    </r>
    <r>
      <rPr>
        <sz val="16"/>
        <rFont val="宋体"/>
        <charset val="134"/>
      </rPr>
      <t>元，计划补助</t>
    </r>
    <r>
      <rPr>
        <sz val="16"/>
        <rFont val="Times New Roman"/>
        <charset val="134"/>
      </rPr>
      <t>15</t>
    </r>
    <r>
      <rPr>
        <sz val="16"/>
        <rFont val="宋体"/>
        <charset val="134"/>
      </rPr>
      <t>万元。</t>
    </r>
  </si>
  <si>
    <t>通过该项目提升土壤有机养分和无机养分，改善土壤理化性质，提高土壤中生物的活性，提高了农民对土地的利用。</t>
  </si>
  <si>
    <t>提高农民的经济收益，让农民更好的生活，提高生活水平，提高购买力和消费能力，促进农民的经济收益，促进农业的发展。</t>
  </si>
  <si>
    <t>AKT-DHJB-005-1</t>
  </si>
  <si>
    <t>喀热开其克乡滴管灌溉补助项目</t>
  </si>
  <si>
    <t>滴管灌溉</t>
  </si>
  <si>
    <t>喀热开其克乡比纳木村、博斯坦村</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</si>
  <si>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36</t>
    </r>
    <r>
      <rPr>
        <sz val="16"/>
        <rFont val="宋体"/>
        <charset val="134"/>
      </rPr>
      <t>户，其中比那木村</t>
    </r>
    <r>
      <rPr>
        <sz val="16"/>
        <rFont val="Times New Roman"/>
        <charset val="134"/>
      </rPr>
      <t>30</t>
    </r>
    <r>
      <rPr>
        <sz val="16"/>
        <rFont val="宋体"/>
        <charset val="134"/>
      </rPr>
      <t>户、滴灌建设</t>
    </r>
    <r>
      <rPr>
        <sz val="16"/>
        <rFont val="Times New Roman"/>
        <charset val="134"/>
      </rPr>
      <t>111.22</t>
    </r>
    <r>
      <rPr>
        <sz val="16"/>
        <rFont val="宋体"/>
        <charset val="134"/>
      </rPr>
      <t>亩；博斯坦村</t>
    </r>
    <r>
      <rPr>
        <sz val="16"/>
        <rFont val="Times New Roman"/>
        <charset val="134"/>
      </rPr>
      <t>6</t>
    </r>
    <r>
      <rPr>
        <sz val="16"/>
        <rFont val="宋体"/>
        <charset val="134"/>
      </rPr>
      <t>户、滴灌建设</t>
    </r>
    <r>
      <rPr>
        <sz val="16"/>
        <rFont val="Times New Roman"/>
        <charset val="134"/>
      </rPr>
      <t>58</t>
    </r>
    <r>
      <rPr>
        <sz val="16"/>
        <rFont val="宋体"/>
        <charset val="134"/>
      </rPr>
      <t>亩。共计建设</t>
    </r>
    <r>
      <rPr>
        <sz val="16"/>
        <rFont val="Times New Roman"/>
        <charset val="134"/>
      </rPr>
      <t>169.22</t>
    </r>
    <r>
      <rPr>
        <sz val="16"/>
        <rFont val="宋体"/>
        <charset val="134"/>
      </rPr>
      <t>亩、亩</t>
    </r>
    <r>
      <rPr>
        <sz val="16"/>
        <rFont val="Times New Roman"/>
        <charset val="134"/>
      </rPr>
      <t>/30</t>
    </r>
    <r>
      <rPr>
        <sz val="16"/>
        <rFont val="宋体"/>
        <charset val="134"/>
      </rPr>
      <t>元，计划投入补助资金</t>
    </r>
    <r>
      <rPr>
        <sz val="16"/>
        <rFont val="Times New Roman"/>
        <charset val="134"/>
      </rPr>
      <t>0.50766</t>
    </r>
    <r>
      <rPr>
        <sz val="16"/>
        <rFont val="宋体"/>
        <charset val="134"/>
      </rPr>
      <t>万元</t>
    </r>
  </si>
  <si>
    <r>
      <rPr>
        <sz val="16"/>
        <rFont val="宋体"/>
        <charset val="134"/>
      </rPr>
      <t>产业精准入户项目发展壮大的优势，计划精准补助入户</t>
    </r>
    <r>
      <rPr>
        <sz val="16"/>
        <rFont val="Times New Roman"/>
        <charset val="134"/>
      </rPr>
      <t>36</t>
    </r>
    <r>
      <rPr>
        <sz val="16"/>
        <rFont val="宋体"/>
        <charset val="134"/>
      </rPr>
      <t>户（含监测帮扶家庭），结合农户产业到户先实施在在补助的方式，巩固拓展发展家庭生产，增加</t>
    </r>
    <r>
      <rPr>
        <sz val="16"/>
        <rFont val="Times New Roman"/>
        <charset val="134"/>
      </rPr>
      <t>36</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</si>
  <si>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36</t>
    </r>
    <r>
      <rPr>
        <sz val="16"/>
        <rFont val="宋体"/>
        <charset val="134"/>
      </rPr>
      <t>户已脱贫户（含监测帮扶家庭）产业发展，进一步带动自身经济增长；确保已脱贫户（含监测帮扶家庭）脱贫后稳得住，有产业，能发展；激发内生动力，，确保脱贫后能持续发展。</t>
    </r>
  </si>
  <si>
    <t>AKT-DHJB-005-2</t>
  </si>
  <si>
    <t>巴仁乡滴管灌溉补助项目</t>
  </si>
  <si>
    <r>
      <rPr>
        <sz val="16"/>
        <rFont val="宋体"/>
        <charset val="134"/>
      </rPr>
      <t>实施滴灌</t>
    </r>
    <r>
      <rPr>
        <sz val="16"/>
        <rFont val="Times New Roman"/>
        <charset val="134"/>
      </rPr>
      <t>115.5</t>
    </r>
    <r>
      <rPr>
        <sz val="16"/>
        <rFont val="宋体"/>
        <charset val="134"/>
      </rPr>
      <t>亩，补助</t>
    </r>
    <r>
      <rPr>
        <sz val="16"/>
        <rFont val="Times New Roman"/>
        <charset val="134"/>
      </rPr>
      <t>30</t>
    </r>
    <r>
      <rPr>
        <sz val="16"/>
        <rFont val="宋体"/>
        <charset val="134"/>
      </rPr>
      <t>元</t>
    </r>
    <r>
      <rPr>
        <sz val="16"/>
        <rFont val="Times New Roman"/>
        <charset val="134"/>
      </rPr>
      <t>/</t>
    </r>
    <r>
      <rPr>
        <sz val="16"/>
        <rFont val="宋体"/>
        <charset val="134"/>
      </rPr>
      <t>亩。其中：巴仁村</t>
    </r>
    <r>
      <rPr>
        <sz val="16"/>
        <rFont val="Times New Roman"/>
        <charset val="134"/>
      </rPr>
      <t>115.5</t>
    </r>
    <r>
      <rPr>
        <sz val="16"/>
        <rFont val="宋体"/>
        <charset val="134"/>
      </rPr>
      <t>亩，合计补助</t>
    </r>
    <r>
      <rPr>
        <sz val="16"/>
        <rFont val="Times New Roman"/>
        <charset val="134"/>
      </rPr>
      <t>0.3465</t>
    </r>
    <r>
      <rPr>
        <sz val="16"/>
        <rFont val="宋体"/>
        <charset val="134"/>
      </rPr>
      <t>万元。</t>
    </r>
  </si>
  <si>
    <t>通过项目实施，可促进农户种植地浇灌系统进一步完善，便于土地灌溉统一管理，减少水土流失，水分蒸发浪费，方便土地浇水，提升农作作物成活率，使农作物效益稳步提升，促进农户增收，提升群众生活质量。</t>
  </si>
  <si>
    <t>AKT-DHJB-005-3</t>
  </si>
  <si>
    <t>加马铁热克乡滴管灌溉补助项目</t>
  </si>
  <si>
    <t>加马铁热克乡赛克孜艾日克村、巴格拉村、阔什铁热克村、乌卡买里村、喀什博依村、阔纳霍依拉村</t>
  </si>
  <si>
    <r>
      <rPr>
        <sz val="16"/>
        <rFont val="宋体"/>
        <charset val="134"/>
      </rPr>
      <t>加马铁热克乡滴灌灌溉补助</t>
    </r>
    <r>
      <rPr>
        <sz val="16"/>
        <rFont val="Times New Roman"/>
        <charset val="134"/>
      </rPr>
      <t>649</t>
    </r>
    <r>
      <rPr>
        <sz val="16"/>
        <rFont val="宋体"/>
        <charset val="134"/>
      </rPr>
      <t>户</t>
    </r>
    <r>
      <rPr>
        <sz val="16"/>
        <rFont val="Times New Roman"/>
        <charset val="134"/>
      </rPr>
      <t>3584.29</t>
    </r>
    <r>
      <rPr>
        <sz val="16"/>
        <rFont val="宋体"/>
        <charset val="134"/>
      </rPr>
      <t>亩，每亩补助</t>
    </r>
    <r>
      <rPr>
        <sz val="16"/>
        <rFont val="Times New Roman"/>
        <charset val="134"/>
      </rPr>
      <t>30</t>
    </r>
    <r>
      <rPr>
        <sz val="16"/>
        <rFont val="宋体"/>
        <charset val="134"/>
      </rPr>
      <t>元，共计</t>
    </r>
    <r>
      <rPr>
        <sz val="16"/>
        <rFont val="Times New Roman"/>
        <charset val="134"/>
      </rPr>
      <t>10.75287</t>
    </r>
    <r>
      <rPr>
        <sz val="16"/>
        <rFont val="宋体"/>
        <charset val="134"/>
      </rPr>
      <t>万元</t>
    </r>
    <r>
      <rPr>
        <sz val="16"/>
        <rFont val="Times New Roman"/>
        <charset val="134"/>
      </rPr>
      <t>(</t>
    </r>
    <r>
      <rPr>
        <sz val="16"/>
        <rFont val="宋体"/>
        <charset val="134"/>
      </rPr>
      <t>其中赛克孜艾日克村</t>
    </r>
    <r>
      <rPr>
        <sz val="16"/>
        <rFont val="Times New Roman"/>
        <charset val="134"/>
      </rPr>
      <t>44</t>
    </r>
    <r>
      <rPr>
        <sz val="16"/>
        <rFont val="宋体"/>
        <charset val="134"/>
      </rPr>
      <t>户，</t>
    </r>
    <r>
      <rPr>
        <sz val="16"/>
        <rFont val="Times New Roman"/>
        <charset val="134"/>
      </rPr>
      <t>261.7</t>
    </r>
    <r>
      <rPr>
        <sz val="16"/>
        <rFont val="宋体"/>
        <charset val="134"/>
      </rPr>
      <t>亩，</t>
    </r>
    <r>
      <rPr>
        <sz val="16"/>
        <rFont val="Times New Roman"/>
        <charset val="134"/>
      </rPr>
      <t>0.7851</t>
    </r>
    <r>
      <rPr>
        <sz val="16"/>
        <rFont val="宋体"/>
        <charset val="134"/>
      </rPr>
      <t>万元；巴格拉村</t>
    </r>
    <r>
      <rPr>
        <sz val="16"/>
        <rFont val="Times New Roman"/>
        <charset val="134"/>
      </rPr>
      <t>188</t>
    </r>
    <r>
      <rPr>
        <sz val="16"/>
        <rFont val="宋体"/>
        <charset val="134"/>
      </rPr>
      <t>户，</t>
    </r>
    <r>
      <rPr>
        <sz val="16"/>
        <rFont val="Times New Roman"/>
        <charset val="134"/>
      </rPr>
      <t>1040.28</t>
    </r>
    <r>
      <rPr>
        <sz val="16"/>
        <rFont val="宋体"/>
        <charset val="134"/>
      </rPr>
      <t>亩，</t>
    </r>
    <r>
      <rPr>
        <sz val="16"/>
        <rFont val="Times New Roman"/>
        <charset val="134"/>
      </rPr>
      <t>3.12084</t>
    </r>
    <r>
      <rPr>
        <sz val="16"/>
        <rFont val="宋体"/>
        <charset val="134"/>
      </rPr>
      <t>万元；阔什铁热克村</t>
    </r>
    <r>
      <rPr>
        <sz val="16"/>
        <rFont val="Times New Roman"/>
        <charset val="134"/>
      </rPr>
      <t>179</t>
    </r>
    <r>
      <rPr>
        <sz val="16"/>
        <rFont val="宋体"/>
        <charset val="134"/>
      </rPr>
      <t>户，</t>
    </r>
    <r>
      <rPr>
        <sz val="16"/>
        <rFont val="Times New Roman"/>
        <charset val="134"/>
      </rPr>
      <t>882.2</t>
    </r>
    <r>
      <rPr>
        <sz val="16"/>
        <rFont val="宋体"/>
        <charset val="134"/>
      </rPr>
      <t>亩，</t>
    </r>
    <r>
      <rPr>
        <sz val="16"/>
        <rFont val="Times New Roman"/>
        <charset val="134"/>
      </rPr>
      <t>2.6466</t>
    </r>
    <r>
      <rPr>
        <sz val="16"/>
        <rFont val="宋体"/>
        <charset val="134"/>
      </rPr>
      <t>元；乌卡买里村</t>
    </r>
    <r>
      <rPr>
        <sz val="16"/>
        <rFont val="Times New Roman"/>
        <charset val="134"/>
      </rPr>
      <t>75</t>
    </r>
    <r>
      <rPr>
        <sz val="16"/>
        <rFont val="宋体"/>
        <charset val="134"/>
      </rPr>
      <t>户，</t>
    </r>
    <r>
      <rPr>
        <sz val="16"/>
        <rFont val="Times New Roman"/>
        <charset val="134"/>
      </rPr>
      <t>410</t>
    </r>
    <r>
      <rPr>
        <sz val="16"/>
        <rFont val="宋体"/>
        <charset val="134"/>
      </rPr>
      <t>亩，</t>
    </r>
    <r>
      <rPr>
        <sz val="16"/>
        <rFont val="Times New Roman"/>
        <charset val="134"/>
      </rPr>
      <t>1.23</t>
    </r>
    <r>
      <rPr>
        <sz val="16"/>
        <rFont val="宋体"/>
        <charset val="134"/>
      </rPr>
      <t>万元；喀什博依村</t>
    </r>
    <r>
      <rPr>
        <sz val="16"/>
        <rFont val="Times New Roman"/>
        <charset val="134"/>
      </rPr>
      <t>111</t>
    </r>
    <r>
      <rPr>
        <sz val="16"/>
        <rFont val="宋体"/>
        <charset val="134"/>
      </rPr>
      <t>户，</t>
    </r>
    <r>
      <rPr>
        <sz val="16"/>
        <rFont val="Times New Roman"/>
        <charset val="134"/>
      </rPr>
      <t>775.92</t>
    </r>
    <r>
      <rPr>
        <sz val="16"/>
        <rFont val="宋体"/>
        <charset val="134"/>
      </rPr>
      <t>亩，</t>
    </r>
    <r>
      <rPr>
        <sz val="16"/>
        <rFont val="Times New Roman"/>
        <charset val="134"/>
      </rPr>
      <t>2.32776</t>
    </r>
    <r>
      <rPr>
        <sz val="16"/>
        <rFont val="宋体"/>
        <charset val="134"/>
      </rPr>
      <t>万元；阔纳霍依拉村</t>
    </r>
    <r>
      <rPr>
        <sz val="16"/>
        <rFont val="Times New Roman"/>
        <charset val="134"/>
      </rPr>
      <t>52</t>
    </r>
    <r>
      <rPr>
        <sz val="16"/>
        <rFont val="宋体"/>
        <charset val="134"/>
      </rPr>
      <t>户，</t>
    </r>
    <r>
      <rPr>
        <sz val="16"/>
        <rFont val="Times New Roman"/>
        <charset val="134"/>
      </rPr>
      <t>214.19</t>
    </r>
    <r>
      <rPr>
        <sz val="16"/>
        <rFont val="宋体"/>
        <charset val="134"/>
      </rPr>
      <t>亩，</t>
    </r>
    <r>
      <rPr>
        <sz val="16"/>
        <rFont val="Times New Roman"/>
        <charset val="134"/>
      </rPr>
      <t>0.64257</t>
    </r>
    <r>
      <rPr>
        <sz val="16"/>
        <rFont val="宋体"/>
        <charset val="134"/>
      </rPr>
      <t>万元</t>
    </r>
    <r>
      <rPr>
        <sz val="16"/>
        <rFont val="Times New Roman"/>
        <charset val="134"/>
      </rPr>
      <t>)</t>
    </r>
    <r>
      <rPr>
        <sz val="16"/>
        <rFont val="宋体"/>
        <charset val="134"/>
      </rPr>
      <t>。</t>
    </r>
  </si>
  <si>
    <t>通过实施滴管灌溉项目，可进一步提高粮食的种植产量，并改变传统大水漫灌的模式，加大政策支持力度，强化示范引领，促进农民增产增收。</t>
  </si>
  <si>
    <t>AKT-DHJB-005-4</t>
  </si>
  <si>
    <t>玉麦镇滴管灌溉补助项目</t>
  </si>
  <si>
    <t>玉麦镇英阿依玛克村、阿勒吞其村、喀什艾日克村</t>
  </si>
  <si>
    <r>
      <rPr>
        <sz val="16"/>
        <rFont val="宋体"/>
        <charset val="134"/>
      </rPr>
      <t>玉麦镇计划对实施节水灌溉，实现水肥一体化种植的</t>
    </r>
    <r>
      <rPr>
        <sz val="16"/>
        <rFont val="Times New Roman"/>
        <charset val="134"/>
      </rPr>
      <t>383.5</t>
    </r>
    <r>
      <rPr>
        <sz val="16"/>
        <rFont val="宋体"/>
        <charset val="134"/>
      </rPr>
      <t>亩进行补助，每亩补助</t>
    </r>
    <r>
      <rPr>
        <sz val="16"/>
        <rFont val="Times New Roman"/>
        <charset val="134"/>
      </rPr>
      <t>30</t>
    </r>
    <r>
      <rPr>
        <sz val="16"/>
        <rFont val="宋体"/>
        <charset val="134"/>
      </rPr>
      <t>元，计划补助</t>
    </r>
    <r>
      <rPr>
        <sz val="16"/>
        <rFont val="Times New Roman"/>
        <charset val="134"/>
      </rPr>
      <t>1.1505</t>
    </r>
    <r>
      <rPr>
        <sz val="16"/>
        <rFont val="宋体"/>
        <charset val="134"/>
      </rPr>
      <t>万元。其中：英阿依玛克村</t>
    </r>
    <r>
      <rPr>
        <sz val="16"/>
        <rFont val="Times New Roman"/>
        <charset val="134"/>
      </rPr>
      <t>108.5</t>
    </r>
    <r>
      <rPr>
        <sz val="16"/>
        <rFont val="宋体"/>
        <charset val="134"/>
      </rPr>
      <t>亩</t>
    </r>
    <r>
      <rPr>
        <sz val="16"/>
        <rFont val="Times New Roman"/>
        <charset val="134"/>
      </rPr>
      <t>4</t>
    </r>
    <r>
      <rPr>
        <sz val="16"/>
        <rFont val="宋体"/>
        <charset val="134"/>
      </rPr>
      <t>户、阿勒吞其村</t>
    </r>
    <r>
      <rPr>
        <sz val="16"/>
        <rFont val="Times New Roman"/>
        <charset val="134"/>
      </rPr>
      <t>200</t>
    </r>
    <r>
      <rPr>
        <sz val="16"/>
        <rFont val="宋体"/>
        <charset val="134"/>
      </rPr>
      <t>亩</t>
    </r>
    <r>
      <rPr>
        <sz val="16"/>
        <rFont val="Times New Roman"/>
        <charset val="134"/>
      </rPr>
      <t>1</t>
    </r>
    <r>
      <rPr>
        <sz val="16"/>
        <rFont val="宋体"/>
        <charset val="134"/>
      </rPr>
      <t>户、喀什艾日克村</t>
    </r>
    <r>
      <rPr>
        <sz val="16"/>
        <rFont val="Times New Roman"/>
        <charset val="134"/>
      </rPr>
      <t>75</t>
    </r>
    <r>
      <rPr>
        <sz val="16"/>
        <rFont val="宋体"/>
        <charset val="134"/>
      </rPr>
      <t>亩</t>
    </r>
    <r>
      <rPr>
        <sz val="16"/>
        <rFont val="Times New Roman"/>
        <charset val="134"/>
      </rPr>
      <t>1</t>
    </r>
    <r>
      <rPr>
        <sz val="16"/>
        <rFont val="宋体"/>
        <charset val="134"/>
      </rPr>
      <t>户。</t>
    </r>
  </si>
  <si>
    <t>本项目实施后，提高改善灌溉面积，提高土壤理化性质，有效推动农业发展生产。</t>
  </si>
  <si>
    <t>提高水的利用率，改善灌溉条件，节水减水费，保护土地性质，增加收入。</t>
  </si>
  <si>
    <t>AKT-DHJB-005-5</t>
  </si>
  <si>
    <t>皮拉勒乡滴管灌溉补助项目</t>
  </si>
  <si>
    <t>皮拉勒乡塔孜勒克村、团结村、托格其村</t>
  </si>
  <si>
    <r>
      <rPr>
        <sz val="16"/>
        <rFont val="宋体"/>
        <charset val="134"/>
      </rPr>
      <t>塔孜勒克村</t>
    </r>
    <r>
      <rPr>
        <sz val="16"/>
        <rFont val="Times New Roman"/>
        <charset val="134"/>
      </rPr>
      <t>21</t>
    </r>
    <r>
      <rPr>
        <sz val="16"/>
        <rFont val="宋体"/>
        <charset val="134"/>
      </rPr>
      <t>户，共计</t>
    </r>
    <r>
      <rPr>
        <sz val="16"/>
        <rFont val="Times New Roman"/>
        <charset val="134"/>
      </rPr>
      <t>1019.67</t>
    </r>
    <r>
      <rPr>
        <sz val="16"/>
        <rFont val="宋体"/>
        <charset val="134"/>
      </rPr>
      <t>亩，共计</t>
    </r>
    <r>
      <rPr>
        <sz val="16"/>
        <rFont val="Times New Roman"/>
        <charset val="134"/>
      </rPr>
      <t>3.05901</t>
    </r>
    <r>
      <rPr>
        <sz val="16"/>
        <rFont val="宋体"/>
        <charset val="134"/>
      </rPr>
      <t>万元；团结村</t>
    </r>
    <r>
      <rPr>
        <sz val="16"/>
        <rFont val="Times New Roman"/>
        <charset val="134"/>
      </rPr>
      <t>5</t>
    </r>
    <r>
      <rPr>
        <sz val="16"/>
        <rFont val="宋体"/>
        <charset val="134"/>
      </rPr>
      <t>户，共计</t>
    </r>
    <r>
      <rPr>
        <sz val="16"/>
        <rFont val="Times New Roman"/>
        <charset val="134"/>
      </rPr>
      <t>0.556</t>
    </r>
    <r>
      <rPr>
        <sz val="16"/>
        <rFont val="宋体"/>
        <charset val="134"/>
      </rPr>
      <t>万元；托格其村</t>
    </r>
    <r>
      <rPr>
        <sz val="16"/>
        <rFont val="Times New Roman"/>
        <charset val="134"/>
      </rPr>
      <t>5</t>
    </r>
    <r>
      <rPr>
        <sz val="16"/>
        <rFont val="宋体"/>
        <charset val="134"/>
      </rPr>
      <t>户，共计</t>
    </r>
    <r>
      <rPr>
        <sz val="16"/>
        <rFont val="Times New Roman"/>
        <charset val="134"/>
      </rPr>
      <t>24.1</t>
    </r>
    <r>
      <rPr>
        <sz val="16"/>
        <rFont val="宋体"/>
        <charset val="134"/>
      </rPr>
      <t>亩，共计</t>
    </r>
    <r>
      <rPr>
        <sz val="16"/>
        <rFont val="Times New Roman"/>
        <charset val="134"/>
      </rPr>
      <t>0.0723</t>
    </r>
    <r>
      <rPr>
        <sz val="16"/>
        <rFont val="宋体"/>
        <charset val="134"/>
      </rPr>
      <t>万元；乌尊拉村</t>
    </r>
    <r>
      <rPr>
        <sz val="16"/>
        <rFont val="Times New Roman"/>
        <charset val="134"/>
      </rPr>
      <t>1</t>
    </r>
    <r>
      <rPr>
        <sz val="16"/>
        <rFont val="宋体"/>
        <charset val="134"/>
      </rPr>
      <t>户，共计</t>
    </r>
    <r>
      <rPr>
        <sz val="16"/>
        <rFont val="Times New Roman"/>
        <charset val="134"/>
      </rPr>
      <t>150</t>
    </r>
    <r>
      <rPr>
        <sz val="16"/>
        <rFont val="宋体"/>
        <charset val="134"/>
      </rPr>
      <t>亩，共计</t>
    </r>
    <r>
      <rPr>
        <sz val="16"/>
        <rFont val="Times New Roman"/>
        <charset val="134"/>
      </rPr>
      <t>0.45</t>
    </r>
    <r>
      <rPr>
        <sz val="16"/>
        <rFont val="宋体"/>
        <charset val="134"/>
      </rPr>
      <t>万元。滴灌铺设涉及农户</t>
    </r>
    <r>
      <rPr>
        <sz val="16"/>
        <rFont val="Times New Roman"/>
        <charset val="134"/>
      </rPr>
      <t>32</t>
    </r>
    <r>
      <rPr>
        <sz val="16"/>
        <rFont val="宋体"/>
        <charset val="134"/>
      </rPr>
      <t>户，总面积</t>
    </r>
    <r>
      <rPr>
        <sz val="16"/>
        <rFont val="Times New Roman"/>
        <charset val="134"/>
      </rPr>
      <t>1332.77</t>
    </r>
    <r>
      <rPr>
        <sz val="16"/>
        <rFont val="宋体"/>
        <charset val="134"/>
      </rPr>
      <t>亩，按照每亩</t>
    </r>
    <r>
      <rPr>
        <sz val="16"/>
        <rFont val="Times New Roman"/>
        <charset val="134"/>
      </rPr>
      <t>30</t>
    </r>
    <r>
      <rPr>
        <sz val="16"/>
        <rFont val="宋体"/>
        <charset val="134"/>
      </rPr>
      <t>元的补助标准，共计补</t>
    </r>
    <r>
      <rPr>
        <sz val="16"/>
        <rFont val="Times New Roman"/>
        <charset val="134"/>
      </rPr>
      <t>3.99831</t>
    </r>
    <r>
      <rPr>
        <sz val="16"/>
        <rFont val="宋体"/>
        <charset val="134"/>
      </rPr>
      <t>万元。</t>
    </r>
  </si>
  <si>
    <r>
      <rPr>
        <sz val="16"/>
        <rFont val="宋体"/>
        <charset val="134"/>
      </rPr>
      <t>壮大发展入户项目，可巩固拓展</t>
    </r>
    <r>
      <rPr>
        <sz val="16"/>
        <rFont val="Times New Roman"/>
        <charset val="134"/>
      </rPr>
      <t>32</t>
    </r>
    <r>
      <rPr>
        <sz val="16"/>
        <rFont val="宋体"/>
        <charset val="134"/>
      </rPr>
      <t>户已脱贫户（含监测帮扶家庭）产业发展，进一步带动自身经济增长；确保已脱贫户（含监测帮扶家庭）脱贫后稳得住，有产业，能发展；激发内生动力，确保脱贫后能发展</t>
    </r>
  </si>
  <si>
    <t>AKT-DHJB-006-1</t>
  </si>
  <si>
    <t>阿克陶镇托管服务补助项目</t>
  </si>
  <si>
    <t>托管服务</t>
  </si>
  <si>
    <t>巴仁艾日克村、英其开艾日克村、央其买里村</t>
  </si>
  <si>
    <r>
      <rPr>
        <sz val="16"/>
        <rFont val="宋体"/>
        <charset val="134"/>
      </rPr>
      <t>阿克陶镇实施托管服务惠及</t>
    </r>
    <r>
      <rPr>
        <sz val="16"/>
        <rFont val="Times New Roman"/>
        <charset val="134"/>
      </rPr>
      <t>16</t>
    </r>
    <r>
      <rPr>
        <sz val="16"/>
        <rFont val="宋体"/>
        <charset val="134"/>
      </rPr>
      <t>户，70.8亩，涉及资金0.708万元。</t>
    </r>
  </si>
  <si>
    <t>通过本项目建设，直接建立土地托管，促进阿克陶镇种植产业向规模化、集约化、标准化、无害化方向发展，提高农业经营的效益。同时通过土地托管基地的示范作用，促使合作社和农户组成利益共同体，共同利用规模化农业经营优势，促进农业的健康、快速发展。</t>
  </si>
  <si>
    <t>AKT-DHJB-006-2</t>
  </si>
  <si>
    <t>加马铁热克乡托管服务补助项目</t>
  </si>
  <si>
    <t>巴格拉村、喀什博依村、</t>
  </si>
  <si>
    <r>
      <rPr>
        <sz val="16"/>
        <rFont val="宋体"/>
        <charset val="134"/>
      </rPr>
      <t>加马铁热克乡实施托管服务补助</t>
    </r>
    <r>
      <rPr>
        <sz val="16"/>
        <rFont val="Times New Roman"/>
        <charset val="134"/>
      </rPr>
      <t>298</t>
    </r>
    <r>
      <rPr>
        <sz val="16"/>
        <rFont val="宋体"/>
        <charset val="134"/>
      </rPr>
      <t>户，</t>
    </r>
    <r>
      <rPr>
        <sz val="16"/>
        <rFont val="Times New Roman"/>
        <charset val="134"/>
      </rPr>
      <t>1808.81</t>
    </r>
    <r>
      <rPr>
        <sz val="16"/>
        <rFont val="宋体"/>
        <charset val="134"/>
      </rPr>
      <t>亩，每亩补助</t>
    </r>
    <r>
      <rPr>
        <sz val="16"/>
        <rFont val="Times New Roman"/>
        <charset val="134"/>
      </rPr>
      <t>100</t>
    </r>
    <r>
      <rPr>
        <sz val="16"/>
        <rFont val="宋体"/>
        <charset val="134"/>
      </rPr>
      <t>元，共计</t>
    </r>
    <r>
      <rPr>
        <sz val="16"/>
        <rFont val="Times New Roman"/>
        <charset val="134"/>
      </rPr>
      <t>180881</t>
    </r>
    <r>
      <rPr>
        <sz val="16"/>
        <rFont val="宋体"/>
        <charset val="134"/>
      </rPr>
      <t>元（其中巴格拉村</t>
    </r>
    <r>
      <rPr>
        <sz val="16"/>
        <rFont val="Times New Roman"/>
        <charset val="134"/>
      </rPr>
      <t>187</t>
    </r>
    <r>
      <rPr>
        <sz val="16"/>
        <rFont val="宋体"/>
        <charset val="134"/>
      </rPr>
      <t>户，</t>
    </r>
    <r>
      <rPr>
        <sz val="16"/>
        <rFont val="Times New Roman"/>
        <charset val="134"/>
      </rPr>
      <t>1032.89</t>
    </r>
    <r>
      <rPr>
        <sz val="16"/>
        <rFont val="宋体"/>
        <charset val="134"/>
      </rPr>
      <t>亩，</t>
    </r>
    <r>
      <rPr>
        <sz val="16"/>
        <rFont val="Times New Roman"/>
        <charset val="134"/>
      </rPr>
      <t>103289</t>
    </r>
    <r>
      <rPr>
        <sz val="16"/>
        <rFont val="宋体"/>
        <charset val="134"/>
      </rPr>
      <t>元；喀什博依村</t>
    </r>
    <r>
      <rPr>
        <sz val="16"/>
        <rFont val="Times New Roman"/>
        <charset val="134"/>
      </rPr>
      <t>111</t>
    </r>
    <r>
      <rPr>
        <sz val="16"/>
        <rFont val="宋体"/>
        <charset val="134"/>
      </rPr>
      <t>户，</t>
    </r>
    <r>
      <rPr>
        <sz val="16"/>
        <rFont val="Times New Roman"/>
        <charset val="134"/>
      </rPr>
      <t>775.92</t>
    </r>
    <r>
      <rPr>
        <sz val="16"/>
        <rFont val="宋体"/>
        <charset val="134"/>
      </rPr>
      <t>亩，</t>
    </r>
    <r>
      <rPr>
        <sz val="16"/>
        <rFont val="Times New Roman"/>
        <charset val="134"/>
      </rPr>
      <t>77592</t>
    </r>
    <r>
      <rPr>
        <sz val="16"/>
        <rFont val="宋体"/>
        <charset val="134"/>
      </rPr>
      <t>元）。</t>
    </r>
  </si>
  <si>
    <t>通过本项目建设，直接建立土地托管，促进种植产业向规模化、集约化、标准化、无害化方向发展，提高农业经营的效益。同时通过土地托管基地的示范作用，促使合作社和农户组成利益共同体，共同利用规模化农业经营优势，促进农业的健康、快速发展。</t>
  </si>
  <si>
    <t>AKT-DHJB-006-3</t>
  </si>
  <si>
    <t>皮拉勒乡托管服务补助项目</t>
  </si>
  <si>
    <r>
      <rPr>
        <sz val="16"/>
        <rFont val="宋体"/>
        <charset val="134"/>
      </rPr>
      <t>塔孜勒克村托管补助涉及农户</t>
    </r>
    <r>
      <rPr>
        <sz val="16"/>
        <rFont val="Times New Roman"/>
        <charset val="134"/>
      </rPr>
      <t>18</t>
    </r>
    <r>
      <rPr>
        <sz val="16"/>
        <rFont val="宋体"/>
        <charset val="134"/>
      </rPr>
      <t>户，总面积</t>
    </r>
    <r>
      <rPr>
        <sz val="16"/>
        <rFont val="Times New Roman"/>
        <charset val="134"/>
      </rPr>
      <t>859.17</t>
    </r>
    <r>
      <rPr>
        <sz val="16"/>
        <rFont val="宋体"/>
        <charset val="134"/>
      </rPr>
      <t>亩，按照每亩</t>
    </r>
    <r>
      <rPr>
        <sz val="16"/>
        <rFont val="Times New Roman"/>
        <charset val="134"/>
      </rPr>
      <t>100</t>
    </r>
    <r>
      <rPr>
        <sz val="16"/>
        <rFont val="宋体"/>
        <charset val="134"/>
      </rPr>
      <t>元的补助标准，共计补助</t>
    </r>
    <r>
      <rPr>
        <sz val="16"/>
        <rFont val="Times New Roman"/>
        <charset val="134"/>
      </rPr>
      <t>85917</t>
    </r>
    <r>
      <rPr>
        <sz val="16"/>
        <rFont val="宋体"/>
        <charset val="134"/>
      </rPr>
      <t>元。</t>
    </r>
  </si>
  <si>
    <r>
      <rPr>
        <sz val="16"/>
        <rFont val="宋体"/>
        <charset val="134"/>
      </rPr>
      <t>壮大发展入户项目，可巩固拓展</t>
    </r>
    <r>
      <rPr>
        <sz val="16"/>
        <rFont val="Times New Roman"/>
        <charset val="134"/>
      </rPr>
      <t>18</t>
    </r>
    <r>
      <rPr>
        <sz val="16"/>
        <rFont val="宋体"/>
        <charset val="134"/>
      </rPr>
      <t>户已脱贫户（含监测帮扶家庭）产业发展，进一步带动自身经济增长；确保已脱贫户（含监测帮扶家庭）脱贫后稳得住，有产业，能发展；激发内生动力，确保脱贫后能发展</t>
    </r>
  </si>
  <si>
    <t>AKT-DHJB-007-1</t>
  </si>
  <si>
    <t>阿克陶镇菜苗补助项目</t>
  </si>
  <si>
    <t>菜苗</t>
  </si>
  <si>
    <t>巴仁艾日克村</t>
  </si>
  <si>
    <r>
      <rPr>
        <sz val="16"/>
        <rFont val="宋体"/>
        <charset val="134"/>
      </rPr>
      <t>阿克陶镇实施支持蔬菜发展</t>
    </r>
    <r>
      <rPr>
        <sz val="16"/>
        <rFont val="Times New Roman"/>
        <charset val="134"/>
      </rPr>
      <t>2</t>
    </r>
    <r>
      <rPr>
        <sz val="16"/>
        <rFont val="宋体"/>
        <charset val="134"/>
      </rPr>
      <t>户4亩，涉及资金</t>
    </r>
    <r>
      <rPr>
        <sz val="16"/>
        <rFont val="Times New Roman"/>
        <charset val="134"/>
      </rPr>
      <t>0.18</t>
    </r>
    <r>
      <rPr>
        <sz val="16"/>
        <rFont val="宋体"/>
        <charset val="134"/>
      </rPr>
      <t>万元；</t>
    </r>
  </si>
  <si>
    <t>通过本项目建设，通过农户种植蔬菜，给予补贴，达到增收目的。</t>
  </si>
  <si>
    <t>通过与帮扶对象建立紧密合作关系，推动真正把项目实施主体由政府农户、转向市场、实现产业到户项目与产业链有效联接。</t>
  </si>
  <si>
    <t>AKT-DHJB-007-2</t>
  </si>
  <si>
    <t>恰尔隆镇菜苗补助项目</t>
  </si>
  <si>
    <t>吉郎德村、麻扎窝孜村、托依鲁布隆村、巴勒达灵窝孜村、喀依孜村</t>
  </si>
  <si>
    <r>
      <rPr>
        <sz val="16"/>
        <rFont val="宋体"/>
        <charset val="134"/>
      </rPr>
      <t>对</t>
    </r>
    <r>
      <rPr>
        <sz val="16"/>
        <rFont val="Times New Roman"/>
        <charset val="134"/>
      </rPr>
      <t>826</t>
    </r>
    <r>
      <rPr>
        <sz val="16"/>
        <rFont val="宋体"/>
        <charset val="134"/>
      </rPr>
      <t>户</t>
    </r>
    <r>
      <rPr>
        <sz val="16"/>
        <rFont val="Times New Roman"/>
        <charset val="134"/>
      </rPr>
      <t>1805</t>
    </r>
    <r>
      <rPr>
        <sz val="16"/>
        <rFont val="宋体"/>
        <charset val="134"/>
      </rPr>
      <t>座大棚种植菜苗进行补助，计划投资</t>
    </r>
    <r>
      <rPr>
        <sz val="16"/>
        <rFont val="Times New Roman"/>
        <charset val="134"/>
      </rPr>
      <t>81.225</t>
    </r>
    <r>
      <rPr>
        <sz val="16"/>
        <rFont val="宋体"/>
        <charset val="134"/>
      </rPr>
      <t>万元。</t>
    </r>
  </si>
  <si>
    <t>恰尔隆镇</t>
  </si>
  <si>
    <t>通过项目实施，大幅度降低辖区农户大棚种植成本，提高大棚综合收益，促进种植户持续增收致富。</t>
  </si>
  <si>
    <t>进一步调动辖区农户大棚种植的积极性、主动性，促进辖区内主导产业持续发展壮大，逐步实现种植品种多元化、多样化。</t>
  </si>
  <si>
    <t>AKT-DHJB-007-3</t>
  </si>
  <si>
    <t>玉麦镇菜苗补助项目</t>
  </si>
  <si>
    <t>阿勒吞其村</t>
  </si>
  <si>
    <r>
      <rPr>
        <sz val="16"/>
        <rFont val="宋体"/>
        <charset val="134"/>
      </rPr>
      <t>玉麦镇计划对露天种植蔬菜的种植户进行补助，共计</t>
    </r>
    <r>
      <rPr>
        <sz val="16"/>
        <rFont val="Times New Roman"/>
        <charset val="134"/>
      </rPr>
      <t>2.3</t>
    </r>
    <r>
      <rPr>
        <sz val="16"/>
        <rFont val="宋体"/>
        <charset val="134"/>
      </rPr>
      <t>亩，每亩补助</t>
    </r>
    <r>
      <rPr>
        <sz val="16"/>
        <rFont val="Times New Roman"/>
        <charset val="134"/>
      </rPr>
      <t>450</t>
    </r>
    <r>
      <rPr>
        <sz val="16"/>
        <rFont val="宋体"/>
        <charset val="134"/>
      </rPr>
      <t>元，计划补助</t>
    </r>
    <r>
      <rPr>
        <sz val="16"/>
        <rFont val="Times New Roman"/>
        <charset val="134"/>
      </rPr>
      <t>0.1035</t>
    </r>
    <r>
      <rPr>
        <sz val="16"/>
        <rFont val="宋体"/>
        <charset val="134"/>
      </rPr>
      <t>万元。其中：阿勒吞其村</t>
    </r>
    <r>
      <rPr>
        <sz val="16"/>
        <rFont val="Times New Roman"/>
        <charset val="134"/>
      </rPr>
      <t>2.3</t>
    </r>
    <r>
      <rPr>
        <sz val="16"/>
        <rFont val="宋体"/>
        <charset val="134"/>
      </rPr>
      <t>亩</t>
    </r>
    <r>
      <rPr>
        <sz val="16"/>
        <rFont val="Times New Roman"/>
        <charset val="134"/>
      </rPr>
      <t>2</t>
    </r>
    <r>
      <rPr>
        <sz val="16"/>
        <rFont val="宋体"/>
        <charset val="134"/>
      </rPr>
      <t>户。</t>
    </r>
  </si>
  <si>
    <t>AKT-DHJB-007-4</t>
  </si>
  <si>
    <t>巴仁乡菜苗补助项目</t>
  </si>
  <si>
    <r>
      <rPr>
        <sz val="16"/>
        <rFont val="Times New Roman"/>
        <charset val="134"/>
      </rPr>
      <t>41</t>
    </r>
    <r>
      <rPr>
        <sz val="16"/>
        <rFont val="宋体"/>
        <charset val="134"/>
      </rPr>
      <t>亩露天蔬菜，补助</t>
    </r>
    <r>
      <rPr>
        <sz val="16"/>
        <rFont val="Times New Roman"/>
        <charset val="134"/>
      </rPr>
      <t>450</t>
    </r>
    <r>
      <rPr>
        <sz val="16"/>
        <rFont val="宋体"/>
        <charset val="134"/>
      </rPr>
      <t>元</t>
    </r>
    <r>
      <rPr>
        <sz val="16"/>
        <rFont val="Times New Roman"/>
        <charset val="134"/>
      </rPr>
      <t>/</t>
    </r>
    <r>
      <rPr>
        <sz val="16"/>
        <rFont val="宋体"/>
        <charset val="134"/>
      </rPr>
      <t>亩，其中：阔洪其村</t>
    </r>
    <r>
      <rPr>
        <sz val="16"/>
        <rFont val="Times New Roman"/>
        <charset val="134"/>
      </rPr>
      <t>31.5</t>
    </r>
    <r>
      <rPr>
        <sz val="16"/>
        <rFont val="宋体"/>
        <charset val="134"/>
      </rPr>
      <t>亩，合计补助</t>
    </r>
    <r>
      <rPr>
        <sz val="16"/>
        <rFont val="Times New Roman"/>
        <charset val="134"/>
      </rPr>
      <t>14175</t>
    </r>
    <r>
      <rPr>
        <sz val="16"/>
        <rFont val="宋体"/>
        <charset val="134"/>
      </rPr>
      <t>元；阿热买里村</t>
    </r>
    <r>
      <rPr>
        <sz val="16"/>
        <rFont val="Times New Roman"/>
        <charset val="134"/>
      </rPr>
      <t>2.5</t>
    </r>
    <r>
      <rPr>
        <sz val="16"/>
        <rFont val="宋体"/>
        <charset val="134"/>
      </rPr>
      <t>亩，合计补助</t>
    </r>
    <r>
      <rPr>
        <sz val="16"/>
        <rFont val="Times New Roman"/>
        <charset val="134"/>
      </rPr>
      <t>1125</t>
    </r>
    <r>
      <rPr>
        <sz val="16"/>
        <rFont val="宋体"/>
        <charset val="134"/>
      </rPr>
      <t>元；巴仁村</t>
    </r>
    <r>
      <rPr>
        <sz val="16"/>
        <rFont val="Times New Roman"/>
        <charset val="134"/>
      </rPr>
      <t>6</t>
    </r>
    <r>
      <rPr>
        <sz val="16"/>
        <rFont val="宋体"/>
        <charset val="134"/>
      </rPr>
      <t>亩，合计补助</t>
    </r>
    <r>
      <rPr>
        <sz val="16"/>
        <rFont val="Times New Roman"/>
        <charset val="134"/>
      </rPr>
      <t>2700</t>
    </r>
    <r>
      <rPr>
        <sz val="16"/>
        <rFont val="宋体"/>
        <charset val="134"/>
      </rPr>
      <t>元；库尔干村</t>
    </r>
    <r>
      <rPr>
        <sz val="16"/>
        <rFont val="Times New Roman"/>
        <charset val="134"/>
      </rPr>
      <t>1</t>
    </r>
    <r>
      <rPr>
        <sz val="16"/>
        <rFont val="宋体"/>
        <charset val="134"/>
      </rPr>
      <t>亩，合计补助</t>
    </r>
    <r>
      <rPr>
        <sz val="16"/>
        <rFont val="Times New Roman"/>
        <charset val="134"/>
      </rPr>
      <t>450</t>
    </r>
    <r>
      <rPr>
        <sz val="16"/>
        <rFont val="宋体"/>
        <charset val="134"/>
      </rPr>
      <t>元。</t>
    </r>
  </si>
  <si>
    <t>AKT-DHJB-008-1</t>
  </si>
  <si>
    <t>恰尔隆镇食用菌补助项目</t>
  </si>
  <si>
    <t>食用菌</t>
  </si>
  <si>
    <t>托依鲁布隆村</t>
  </si>
  <si>
    <r>
      <rPr>
        <sz val="16"/>
        <rFont val="宋体"/>
        <charset val="134"/>
      </rPr>
      <t>对</t>
    </r>
    <r>
      <rPr>
        <sz val="16"/>
        <rFont val="Times New Roman"/>
        <charset val="134"/>
      </rPr>
      <t>1</t>
    </r>
    <r>
      <rPr>
        <sz val="16"/>
        <rFont val="宋体"/>
        <charset val="134"/>
      </rPr>
      <t>户</t>
    </r>
    <r>
      <rPr>
        <sz val="16"/>
        <rFont val="Times New Roman"/>
        <charset val="134"/>
      </rPr>
      <t>1</t>
    </r>
    <r>
      <rPr>
        <sz val="16"/>
        <rFont val="宋体"/>
        <charset val="134"/>
      </rPr>
      <t>座大棚种植食用菌进行补助补助，计划投资</t>
    </r>
    <r>
      <rPr>
        <sz val="16"/>
        <rFont val="Times New Roman"/>
        <charset val="134"/>
      </rPr>
      <t>0.6</t>
    </r>
    <r>
      <rPr>
        <sz val="16"/>
        <rFont val="宋体"/>
        <charset val="134"/>
      </rPr>
      <t>万元。</t>
    </r>
  </si>
  <si>
    <t>AKT-DHJB-009-1</t>
  </si>
  <si>
    <t>阿克陶镇大棚补助项目</t>
  </si>
  <si>
    <t>大棚</t>
  </si>
  <si>
    <t>喀依恰艾日克村</t>
  </si>
  <si>
    <r>
      <rPr>
        <sz val="16"/>
        <rFont val="宋体"/>
        <charset val="134"/>
      </rPr>
      <t>阿克陶镇实施大棚改造</t>
    </r>
    <r>
      <rPr>
        <sz val="16"/>
        <rFont val="Times New Roman"/>
        <charset val="134"/>
      </rPr>
      <t>6</t>
    </r>
    <r>
      <rPr>
        <sz val="16"/>
        <rFont val="宋体"/>
        <charset val="134"/>
      </rPr>
      <t>户6个棚膜，涉及资金0.</t>
    </r>
    <r>
      <rPr>
        <sz val="16"/>
        <rFont val="Times New Roman"/>
        <charset val="134"/>
      </rPr>
      <t>36</t>
    </r>
    <r>
      <rPr>
        <sz val="16"/>
        <rFont val="宋体"/>
        <charset val="134"/>
      </rPr>
      <t>万元（其中喀依恰艾日克村</t>
    </r>
    <r>
      <rPr>
        <sz val="16"/>
        <rFont val="Times New Roman"/>
        <charset val="134"/>
      </rPr>
      <t>6</t>
    </r>
    <r>
      <rPr>
        <sz val="16"/>
        <rFont val="宋体"/>
        <charset val="134"/>
      </rPr>
      <t>户6个棚膜，涉及资金0.</t>
    </r>
    <r>
      <rPr>
        <sz val="16"/>
        <rFont val="Times New Roman"/>
        <charset val="134"/>
      </rPr>
      <t>36</t>
    </r>
    <r>
      <rPr>
        <sz val="16"/>
        <rFont val="宋体"/>
        <charset val="134"/>
      </rPr>
      <t>万元）</t>
    </r>
  </si>
  <si>
    <t>通过本项目建设，通过农户对大棚进行改造，更换棚膜，给予补贴，达到农户增收目的。</t>
  </si>
  <si>
    <t>通过与帮扶对象建立紧密合作关系，推动真正把项目实施主体由政府农户、转向市场、实现产业到户项目与产业链有效联接，使农户增收。</t>
  </si>
  <si>
    <t>AKT-DHJB-009-2</t>
  </si>
  <si>
    <t>克孜勒陶镇大棚补助项目</t>
  </si>
  <si>
    <t>改造</t>
  </si>
  <si>
    <t>克孜勒陶镇（托云都克村、其木干村、喀普喀村）</t>
  </si>
  <si>
    <r>
      <rPr>
        <sz val="16"/>
        <rFont val="宋体"/>
        <charset val="134"/>
      </rPr>
      <t>对托云都克村发展设施农业种植蔬菜大棚的</t>
    </r>
    <r>
      <rPr>
        <sz val="16"/>
        <rFont val="Times New Roman"/>
        <charset val="134"/>
      </rPr>
      <t>3</t>
    </r>
    <r>
      <rPr>
        <sz val="16"/>
        <rFont val="宋体"/>
        <charset val="134"/>
      </rPr>
      <t>户</t>
    </r>
    <r>
      <rPr>
        <sz val="16"/>
        <rFont val="Times New Roman"/>
        <charset val="134"/>
      </rPr>
      <t>13</t>
    </r>
    <r>
      <rPr>
        <sz val="16"/>
        <rFont val="宋体"/>
        <charset val="134"/>
      </rPr>
      <t>座大棚的棚膜和棉被进行更换补助</t>
    </r>
    <r>
      <rPr>
        <sz val="16"/>
        <rFont val="Times New Roman"/>
        <charset val="134"/>
      </rPr>
      <t>1.53</t>
    </r>
    <r>
      <rPr>
        <sz val="16"/>
        <rFont val="宋体"/>
        <charset val="134"/>
      </rPr>
      <t>万元，对其木干村发展设施农业种植蔬菜大棚的</t>
    </r>
    <r>
      <rPr>
        <sz val="16"/>
        <rFont val="Times New Roman"/>
        <charset val="134"/>
      </rPr>
      <t>6</t>
    </r>
    <r>
      <rPr>
        <sz val="16"/>
        <rFont val="宋体"/>
        <charset val="134"/>
      </rPr>
      <t>户</t>
    </r>
    <r>
      <rPr>
        <sz val="16"/>
        <rFont val="Times New Roman"/>
        <charset val="134"/>
      </rPr>
      <t>26</t>
    </r>
    <r>
      <rPr>
        <sz val="16"/>
        <rFont val="宋体"/>
        <charset val="134"/>
      </rPr>
      <t>座大棚的棚膜和棉被进行更换补助</t>
    </r>
    <r>
      <rPr>
        <sz val="16"/>
        <rFont val="Times New Roman"/>
        <charset val="134"/>
      </rPr>
      <t>1.105</t>
    </r>
    <r>
      <rPr>
        <sz val="16"/>
        <rFont val="宋体"/>
        <charset val="134"/>
      </rPr>
      <t>万元，对喀普喀村发展设施农业种植蔬菜大棚的</t>
    </r>
    <r>
      <rPr>
        <sz val="16"/>
        <rFont val="Times New Roman"/>
        <charset val="134"/>
      </rPr>
      <t>1</t>
    </r>
    <r>
      <rPr>
        <sz val="16"/>
        <rFont val="宋体"/>
        <charset val="134"/>
      </rPr>
      <t>户</t>
    </r>
    <r>
      <rPr>
        <sz val="16"/>
        <rFont val="Times New Roman"/>
        <charset val="134"/>
      </rPr>
      <t>4</t>
    </r>
    <r>
      <rPr>
        <sz val="16"/>
        <rFont val="宋体"/>
        <charset val="134"/>
      </rPr>
      <t>座大棚的棚膜和棉被进行更换补助</t>
    </r>
    <r>
      <rPr>
        <sz val="16"/>
        <rFont val="Times New Roman"/>
        <charset val="134"/>
      </rPr>
      <t>0.6</t>
    </r>
    <r>
      <rPr>
        <sz val="16"/>
        <rFont val="宋体"/>
        <charset val="134"/>
      </rPr>
      <t>万元。</t>
    </r>
  </si>
  <si>
    <t>克孜勒陶镇</t>
  </si>
  <si>
    <t>推动设施农业发展，提高群众收入</t>
  </si>
  <si>
    <t>通过本项目的实施，减少种植成本，提高群众收入，</t>
  </si>
  <si>
    <t>AKT-DHJB-009-3</t>
  </si>
  <si>
    <t>恰尔隆镇大棚补助项目</t>
  </si>
  <si>
    <r>
      <rPr>
        <sz val="16"/>
        <rFont val="宋体"/>
        <charset val="134"/>
      </rPr>
      <t>对</t>
    </r>
    <r>
      <rPr>
        <sz val="16"/>
        <rFont val="Times New Roman"/>
        <charset val="134"/>
      </rPr>
      <t>524</t>
    </r>
    <r>
      <rPr>
        <sz val="16"/>
        <rFont val="宋体"/>
        <charset val="134"/>
      </rPr>
      <t>户</t>
    </r>
    <r>
      <rPr>
        <sz val="16"/>
        <rFont val="Times New Roman"/>
        <charset val="134"/>
      </rPr>
      <t>612</t>
    </r>
    <r>
      <rPr>
        <sz val="16"/>
        <rFont val="宋体"/>
        <charset val="134"/>
      </rPr>
      <t>座大棚改造（购买棚膜）进行补助，计划投资30.6元。</t>
    </r>
  </si>
  <si>
    <t>依托项目实施，进一步降低大棚维护成本，引导辖区内种植户积极对破损、老旧大棚棚膜进行更换，提高种植产量。</t>
  </si>
  <si>
    <t>完善大棚发展保障基础设施，使设施农业大棚效益得到充分发挥，为农作物提供更好的生长环境，实现设施农业大棚产业提质增效。</t>
  </si>
  <si>
    <t>AKT-DHJB-010-1</t>
  </si>
  <si>
    <t>玉麦镇拱棚补助项目</t>
  </si>
  <si>
    <t>拱棚</t>
  </si>
  <si>
    <t>库尼萨克村、加依铁热克村、兰干村</t>
  </si>
  <si>
    <r>
      <rPr>
        <sz val="16"/>
        <rFont val="宋体"/>
        <charset val="134"/>
      </rPr>
      <t>玉麦镇计划对种植拱棚的种植户进行补助，共计</t>
    </r>
    <r>
      <rPr>
        <sz val="16"/>
        <rFont val="Times New Roman"/>
        <charset val="134"/>
      </rPr>
      <t>18</t>
    </r>
    <r>
      <rPr>
        <sz val="16"/>
        <rFont val="宋体"/>
        <charset val="134"/>
      </rPr>
      <t>亩，每亩补助</t>
    </r>
    <r>
      <rPr>
        <sz val="16"/>
        <rFont val="Times New Roman"/>
        <charset val="134"/>
      </rPr>
      <t>450</t>
    </r>
    <r>
      <rPr>
        <sz val="16"/>
        <rFont val="宋体"/>
        <charset val="134"/>
      </rPr>
      <t>元，计划补助</t>
    </r>
    <r>
      <rPr>
        <sz val="16"/>
        <rFont val="Times New Roman"/>
        <charset val="134"/>
      </rPr>
      <t>0.81</t>
    </r>
    <r>
      <rPr>
        <sz val="16"/>
        <rFont val="宋体"/>
        <charset val="134"/>
      </rPr>
      <t>万元。其中：库尼萨克村</t>
    </r>
    <r>
      <rPr>
        <sz val="16"/>
        <rFont val="Times New Roman"/>
        <charset val="134"/>
      </rPr>
      <t>8</t>
    </r>
    <r>
      <rPr>
        <sz val="16"/>
        <rFont val="宋体"/>
        <charset val="134"/>
      </rPr>
      <t>亩</t>
    </r>
    <r>
      <rPr>
        <sz val="16"/>
        <rFont val="Times New Roman"/>
        <charset val="134"/>
      </rPr>
      <t>1</t>
    </r>
    <r>
      <rPr>
        <sz val="16"/>
        <rFont val="宋体"/>
        <charset val="134"/>
      </rPr>
      <t>户、加依铁热克村</t>
    </r>
    <r>
      <rPr>
        <sz val="16"/>
        <rFont val="Times New Roman"/>
        <charset val="134"/>
      </rPr>
      <t>9</t>
    </r>
    <r>
      <rPr>
        <sz val="16"/>
        <rFont val="宋体"/>
        <charset val="134"/>
      </rPr>
      <t>亩</t>
    </r>
    <r>
      <rPr>
        <sz val="16"/>
        <rFont val="Times New Roman"/>
        <charset val="134"/>
      </rPr>
      <t>3</t>
    </r>
    <r>
      <rPr>
        <sz val="16"/>
        <rFont val="宋体"/>
        <charset val="134"/>
      </rPr>
      <t>户、兰干村</t>
    </r>
    <r>
      <rPr>
        <sz val="16"/>
        <rFont val="Times New Roman"/>
        <charset val="134"/>
      </rPr>
      <t>1</t>
    </r>
    <r>
      <rPr>
        <sz val="16"/>
        <rFont val="宋体"/>
        <charset val="134"/>
      </rPr>
      <t>亩。</t>
    </r>
  </si>
  <si>
    <t>通过该项目提升蔬菜的产量和品质，提高农户的收入水平，推动农村经济发展</t>
  </si>
  <si>
    <t>完善农产品市场调控体系，稳步提高最低收购价，保持农产品价格合理水平。</t>
  </si>
  <si>
    <t>AKT-DHJB-010-2</t>
  </si>
  <si>
    <t>改建</t>
  </si>
  <si>
    <t>尤喀克霍伊拉村、加依铁热克村、兰干村</t>
  </si>
  <si>
    <r>
      <rPr>
        <sz val="16"/>
        <rFont val="宋体"/>
        <charset val="134"/>
      </rPr>
      <t>玉麦镇计划对种植户提升改造蔬菜拱棚进行补助，共计</t>
    </r>
    <r>
      <rPr>
        <sz val="16"/>
        <rFont val="Times New Roman"/>
        <charset val="134"/>
      </rPr>
      <t>91</t>
    </r>
    <r>
      <rPr>
        <sz val="16"/>
        <rFont val="宋体"/>
        <charset val="134"/>
      </rPr>
      <t>座，每座补助</t>
    </r>
    <r>
      <rPr>
        <sz val="16"/>
        <rFont val="Times New Roman"/>
        <charset val="134"/>
      </rPr>
      <t>300</t>
    </r>
    <r>
      <rPr>
        <sz val="16"/>
        <rFont val="宋体"/>
        <charset val="134"/>
      </rPr>
      <t>元，计划补助</t>
    </r>
    <r>
      <rPr>
        <sz val="16"/>
        <rFont val="Times New Roman"/>
        <charset val="134"/>
      </rPr>
      <t>2.73</t>
    </r>
    <r>
      <rPr>
        <sz val="16"/>
        <rFont val="宋体"/>
        <charset val="134"/>
      </rPr>
      <t>万元。其中：尤喀克霍伊拉村</t>
    </r>
    <r>
      <rPr>
        <sz val="16"/>
        <rFont val="Times New Roman"/>
        <charset val="134"/>
      </rPr>
      <t>17</t>
    </r>
    <r>
      <rPr>
        <sz val="16"/>
        <rFont val="宋体"/>
        <charset val="134"/>
      </rPr>
      <t>座</t>
    </r>
    <r>
      <rPr>
        <sz val="16"/>
        <rFont val="Times New Roman"/>
        <charset val="134"/>
      </rPr>
      <t>1</t>
    </r>
    <r>
      <rPr>
        <sz val="16"/>
        <rFont val="宋体"/>
        <charset val="134"/>
      </rPr>
      <t>户、加依铁热克村</t>
    </r>
    <r>
      <rPr>
        <sz val="16"/>
        <rFont val="Times New Roman"/>
        <charset val="134"/>
      </rPr>
      <t>54</t>
    </r>
    <r>
      <rPr>
        <sz val="16"/>
        <rFont val="宋体"/>
        <charset val="134"/>
      </rPr>
      <t>座</t>
    </r>
    <r>
      <rPr>
        <sz val="16"/>
        <rFont val="Times New Roman"/>
        <charset val="134"/>
      </rPr>
      <t>6</t>
    </r>
    <r>
      <rPr>
        <sz val="16"/>
        <rFont val="宋体"/>
        <charset val="134"/>
      </rPr>
      <t>户、兰干村</t>
    </r>
    <r>
      <rPr>
        <sz val="16"/>
        <rFont val="Times New Roman"/>
        <charset val="134"/>
      </rPr>
      <t>20</t>
    </r>
    <r>
      <rPr>
        <sz val="16"/>
        <rFont val="宋体"/>
        <charset val="134"/>
      </rPr>
      <t>座</t>
    </r>
    <r>
      <rPr>
        <sz val="16"/>
        <rFont val="Times New Roman"/>
        <charset val="134"/>
      </rPr>
      <t>10</t>
    </r>
    <r>
      <rPr>
        <sz val="16"/>
        <rFont val="宋体"/>
        <charset val="134"/>
      </rPr>
      <t>户。</t>
    </r>
  </si>
  <si>
    <t>AKT-DHJB-022-1</t>
  </si>
  <si>
    <t>阿克陶镇庭院特色种植补助项目</t>
  </si>
  <si>
    <t>庭院特色种植</t>
  </si>
  <si>
    <t>喀依恰艾日克村、奥达艾日克村、巴仁艾日克村</t>
  </si>
  <si>
    <r>
      <rPr>
        <sz val="16"/>
        <rFont val="宋体"/>
        <charset val="134"/>
      </rPr>
      <t>阿克陶镇支持利用自家房前屋后、前庭后院等区域发展家庭特色种植，种植面积在</t>
    </r>
    <r>
      <rPr>
        <sz val="16"/>
        <rFont val="Times New Roman"/>
        <charset val="134"/>
      </rPr>
      <t>0.2</t>
    </r>
    <r>
      <rPr>
        <sz val="16"/>
        <rFont val="宋体"/>
        <charset val="134"/>
      </rPr>
      <t>亩以上并产生一定效益的，项目涉及农户</t>
    </r>
    <r>
      <rPr>
        <sz val="16"/>
        <rFont val="Times New Roman"/>
        <charset val="134"/>
      </rPr>
      <t>25</t>
    </r>
    <r>
      <rPr>
        <sz val="16"/>
        <rFont val="宋体"/>
        <charset val="134"/>
      </rPr>
      <t>户，共</t>
    </r>
    <r>
      <rPr>
        <sz val="16"/>
        <rFont val="Times New Roman"/>
        <charset val="134"/>
      </rPr>
      <t>15.7</t>
    </r>
    <r>
      <rPr>
        <sz val="16"/>
        <rFont val="宋体"/>
        <charset val="134"/>
      </rPr>
      <t>亩，涉及资金</t>
    </r>
    <r>
      <rPr>
        <sz val="16"/>
        <rFont val="Times New Roman"/>
        <charset val="134"/>
      </rPr>
      <t>1.57</t>
    </r>
    <r>
      <rPr>
        <sz val="16"/>
        <rFont val="宋体"/>
        <charset val="134"/>
      </rPr>
      <t>万元（其中喀依恰艾日克村</t>
    </r>
    <r>
      <rPr>
        <sz val="16"/>
        <rFont val="Times New Roman"/>
        <charset val="134"/>
      </rPr>
      <t>1</t>
    </r>
    <r>
      <rPr>
        <sz val="16"/>
        <rFont val="宋体"/>
        <charset val="134"/>
      </rPr>
      <t>户</t>
    </r>
    <r>
      <rPr>
        <sz val="16"/>
        <rFont val="Times New Roman"/>
        <charset val="134"/>
      </rPr>
      <t>0.2</t>
    </r>
    <r>
      <rPr>
        <sz val="16"/>
        <rFont val="宋体"/>
        <charset val="134"/>
      </rPr>
      <t>亩涉及资金</t>
    </r>
    <r>
      <rPr>
        <sz val="16"/>
        <rFont val="Times New Roman"/>
        <charset val="134"/>
      </rPr>
      <t>0.002</t>
    </r>
    <r>
      <rPr>
        <sz val="16"/>
        <rFont val="宋体"/>
        <charset val="134"/>
      </rPr>
      <t>万元，奥达艾日克村</t>
    </r>
    <r>
      <rPr>
        <sz val="16"/>
        <rFont val="Times New Roman"/>
        <charset val="134"/>
      </rPr>
      <t>21</t>
    </r>
    <r>
      <rPr>
        <sz val="16"/>
        <rFont val="宋体"/>
        <charset val="134"/>
      </rPr>
      <t>户</t>
    </r>
    <r>
      <rPr>
        <sz val="16"/>
        <rFont val="Times New Roman"/>
        <charset val="134"/>
      </rPr>
      <t>11.6</t>
    </r>
    <r>
      <rPr>
        <sz val="16"/>
        <rFont val="宋体"/>
        <charset val="134"/>
      </rPr>
      <t>亩涉及资金</t>
    </r>
    <r>
      <rPr>
        <sz val="16"/>
        <rFont val="Times New Roman"/>
        <charset val="134"/>
      </rPr>
      <t>1.16</t>
    </r>
    <r>
      <rPr>
        <sz val="16"/>
        <rFont val="宋体"/>
        <charset val="134"/>
      </rPr>
      <t>万元，巴仁艾日克村</t>
    </r>
    <r>
      <rPr>
        <sz val="16"/>
        <rFont val="Times New Roman"/>
        <charset val="134"/>
      </rPr>
      <t>3</t>
    </r>
    <r>
      <rPr>
        <sz val="16"/>
        <rFont val="宋体"/>
        <charset val="134"/>
      </rPr>
      <t>户</t>
    </r>
    <r>
      <rPr>
        <sz val="16"/>
        <rFont val="Times New Roman"/>
        <charset val="134"/>
      </rPr>
      <t>3.9</t>
    </r>
    <r>
      <rPr>
        <sz val="16"/>
        <rFont val="宋体"/>
        <charset val="134"/>
      </rPr>
      <t>亩涉及资金</t>
    </r>
    <r>
      <rPr>
        <sz val="16"/>
        <rFont val="Times New Roman"/>
        <charset val="134"/>
      </rPr>
      <t>0.39</t>
    </r>
    <r>
      <rPr>
        <sz val="16"/>
        <rFont val="宋体"/>
        <charset val="134"/>
      </rPr>
      <t>万元）</t>
    </r>
  </si>
  <si>
    <t>通过农户房前屋后复垦，充分整合资源，发展家庭特色种植积极拓宽集体、群众增收渠道。</t>
  </si>
  <si>
    <t>AKT-DHJB-022-2</t>
  </si>
  <si>
    <t>皮拉勒乡庭院特色种植补助项目</t>
  </si>
  <si>
    <r>
      <rPr>
        <sz val="16"/>
        <rFont val="宋体"/>
        <charset val="134"/>
      </rPr>
      <t>恰尔巴格村</t>
    </r>
    <r>
      <rPr>
        <sz val="16"/>
        <rFont val="Times New Roman"/>
        <charset val="134"/>
      </rPr>
      <t>190</t>
    </r>
    <r>
      <rPr>
        <sz val="16"/>
        <rFont val="宋体"/>
        <charset val="134"/>
      </rPr>
      <t>户，共计</t>
    </r>
    <r>
      <rPr>
        <sz val="16"/>
        <rFont val="Times New Roman"/>
        <charset val="134"/>
      </rPr>
      <t>63.5</t>
    </r>
    <r>
      <rPr>
        <sz val="16"/>
        <rFont val="宋体"/>
        <charset val="134"/>
      </rPr>
      <t>亩，共计</t>
    </r>
    <r>
      <rPr>
        <sz val="16"/>
        <rFont val="Times New Roman"/>
        <charset val="134"/>
      </rPr>
      <t>6.35</t>
    </r>
    <r>
      <rPr>
        <sz val="16"/>
        <rFont val="宋体"/>
        <charset val="134"/>
      </rPr>
      <t>万元；霍伊拉阿勒迪村</t>
    </r>
    <r>
      <rPr>
        <sz val="16"/>
        <rFont val="Times New Roman"/>
        <charset val="134"/>
      </rPr>
      <t>170</t>
    </r>
    <r>
      <rPr>
        <sz val="16"/>
        <rFont val="宋体"/>
        <charset val="134"/>
      </rPr>
      <t>户，共计</t>
    </r>
    <r>
      <rPr>
        <sz val="16"/>
        <rFont val="Times New Roman"/>
        <charset val="134"/>
      </rPr>
      <t>93.53</t>
    </r>
    <r>
      <rPr>
        <sz val="16"/>
        <rFont val="宋体"/>
        <charset val="134"/>
      </rPr>
      <t>亩，共计</t>
    </r>
    <r>
      <rPr>
        <sz val="16"/>
        <rFont val="Times New Roman"/>
        <charset val="134"/>
      </rPr>
      <t>9.353</t>
    </r>
    <r>
      <rPr>
        <sz val="16"/>
        <rFont val="宋体"/>
        <charset val="134"/>
      </rPr>
      <t>万元；阔苏拉村</t>
    </r>
    <r>
      <rPr>
        <sz val="16"/>
        <rFont val="Times New Roman"/>
        <charset val="134"/>
      </rPr>
      <t>155</t>
    </r>
    <r>
      <rPr>
        <sz val="16"/>
        <rFont val="宋体"/>
        <charset val="134"/>
      </rPr>
      <t>户，共计</t>
    </r>
    <r>
      <rPr>
        <sz val="16"/>
        <rFont val="Times New Roman"/>
        <charset val="134"/>
      </rPr>
      <t>31</t>
    </r>
    <r>
      <rPr>
        <sz val="16"/>
        <rFont val="宋体"/>
        <charset val="134"/>
      </rPr>
      <t>亩，共计</t>
    </r>
    <r>
      <rPr>
        <sz val="16"/>
        <rFont val="Times New Roman"/>
        <charset val="134"/>
      </rPr>
      <t>3.1</t>
    </r>
    <r>
      <rPr>
        <sz val="16"/>
        <rFont val="宋体"/>
        <charset val="134"/>
      </rPr>
      <t>万元；乌尊拉村</t>
    </r>
    <r>
      <rPr>
        <sz val="16"/>
        <rFont val="Times New Roman"/>
        <charset val="134"/>
      </rPr>
      <t>121</t>
    </r>
    <r>
      <rPr>
        <sz val="16"/>
        <rFont val="宋体"/>
        <charset val="134"/>
      </rPr>
      <t>户，共计</t>
    </r>
    <r>
      <rPr>
        <sz val="16"/>
        <rFont val="Times New Roman"/>
        <charset val="134"/>
      </rPr>
      <t>44.3</t>
    </r>
    <r>
      <rPr>
        <sz val="16"/>
        <rFont val="宋体"/>
        <charset val="134"/>
      </rPr>
      <t>亩，共计</t>
    </r>
    <r>
      <rPr>
        <sz val="16"/>
        <rFont val="Times New Roman"/>
        <charset val="134"/>
      </rPr>
      <t>4.43</t>
    </r>
    <r>
      <rPr>
        <sz val="16"/>
        <rFont val="宋体"/>
        <charset val="134"/>
      </rPr>
      <t>万元；团结村</t>
    </r>
    <r>
      <rPr>
        <sz val="16"/>
        <rFont val="Times New Roman"/>
        <charset val="134"/>
      </rPr>
      <t>102</t>
    </r>
    <r>
      <rPr>
        <sz val="16"/>
        <rFont val="宋体"/>
        <charset val="134"/>
      </rPr>
      <t>户，共计</t>
    </r>
    <r>
      <rPr>
        <sz val="16"/>
        <rFont val="Times New Roman"/>
        <charset val="134"/>
      </rPr>
      <t>27.5</t>
    </r>
    <r>
      <rPr>
        <sz val="16"/>
        <rFont val="宋体"/>
        <charset val="134"/>
      </rPr>
      <t>亩，共计</t>
    </r>
    <r>
      <rPr>
        <sz val="16"/>
        <rFont val="Times New Roman"/>
        <charset val="134"/>
      </rPr>
      <t>2.75</t>
    </r>
    <r>
      <rPr>
        <sz val="16"/>
        <rFont val="宋体"/>
        <charset val="134"/>
      </rPr>
      <t>万元：英阿尔帕村</t>
    </r>
    <r>
      <rPr>
        <sz val="16"/>
        <rFont val="Times New Roman"/>
        <charset val="134"/>
      </rPr>
      <t>32</t>
    </r>
    <r>
      <rPr>
        <sz val="16"/>
        <rFont val="宋体"/>
        <charset val="134"/>
      </rPr>
      <t>户，共计</t>
    </r>
    <r>
      <rPr>
        <sz val="16"/>
        <rFont val="Times New Roman"/>
        <charset val="134"/>
      </rPr>
      <t>14.8</t>
    </r>
    <r>
      <rPr>
        <sz val="16"/>
        <rFont val="宋体"/>
        <charset val="134"/>
      </rPr>
      <t>亩，共计</t>
    </r>
    <r>
      <rPr>
        <sz val="16"/>
        <rFont val="Times New Roman"/>
        <charset val="134"/>
      </rPr>
      <t>1.48</t>
    </r>
    <r>
      <rPr>
        <sz val="16"/>
        <rFont val="宋体"/>
        <charset val="134"/>
      </rPr>
      <t>万元；阿克提其村</t>
    </r>
    <r>
      <rPr>
        <sz val="16"/>
        <rFont val="Times New Roman"/>
        <charset val="134"/>
      </rPr>
      <t>23</t>
    </r>
    <r>
      <rPr>
        <sz val="16"/>
        <rFont val="宋体"/>
        <charset val="134"/>
      </rPr>
      <t>户，共计</t>
    </r>
    <r>
      <rPr>
        <sz val="16"/>
        <rFont val="Times New Roman"/>
        <charset val="134"/>
      </rPr>
      <t>8.5</t>
    </r>
    <r>
      <rPr>
        <sz val="16"/>
        <rFont val="宋体"/>
        <charset val="134"/>
      </rPr>
      <t>亩，</t>
    </r>
    <r>
      <rPr>
        <sz val="16"/>
        <rFont val="Times New Roman"/>
        <charset val="134"/>
      </rPr>
      <t>0.85</t>
    </r>
    <r>
      <rPr>
        <sz val="16"/>
        <rFont val="宋体"/>
        <charset val="134"/>
      </rPr>
      <t>万元；依也勒干村</t>
    </r>
    <r>
      <rPr>
        <sz val="16"/>
        <rFont val="Times New Roman"/>
        <charset val="134"/>
      </rPr>
      <t>21</t>
    </r>
    <r>
      <rPr>
        <sz val="16"/>
        <rFont val="宋体"/>
        <charset val="134"/>
      </rPr>
      <t>户，共计</t>
    </r>
    <r>
      <rPr>
        <sz val="16"/>
        <rFont val="Times New Roman"/>
        <charset val="134"/>
      </rPr>
      <t>5.2</t>
    </r>
    <r>
      <rPr>
        <sz val="16"/>
        <rFont val="宋体"/>
        <charset val="134"/>
      </rPr>
      <t>亩，共计</t>
    </r>
    <r>
      <rPr>
        <sz val="16"/>
        <rFont val="Times New Roman"/>
        <charset val="134"/>
      </rPr>
      <t>0.52</t>
    </r>
    <r>
      <rPr>
        <sz val="16"/>
        <rFont val="宋体"/>
        <charset val="134"/>
      </rPr>
      <t>万元；依克其来村</t>
    </r>
    <r>
      <rPr>
        <sz val="16"/>
        <rFont val="Times New Roman"/>
        <charset val="134"/>
      </rPr>
      <t>9</t>
    </r>
    <r>
      <rPr>
        <sz val="16"/>
        <rFont val="宋体"/>
        <charset val="134"/>
      </rPr>
      <t>户，共计</t>
    </r>
    <r>
      <rPr>
        <sz val="16"/>
        <rFont val="Times New Roman"/>
        <charset val="134"/>
      </rPr>
      <t>5.2</t>
    </r>
    <r>
      <rPr>
        <sz val="16"/>
        <rFont val="宋体"/>
        <charset val="134"/>
      </rPr>
      <t>亩，共计</t>
    </r>
    <r>
      <rPr>
        <sz val="16"/>
        <rFont val="Times New Roman"/>
        <charset val="134"/>
      </rPr>
      <t>5200</t>
    </r>
    <r>
      <rPr>
        <sz val="16"/>
        <rFont val="宋体"/>
        <charset val="134"/>
      </rPr>
      <t>元；拜什铁热克村</t>
    </r>
    <r>
      <rPr>
        <sz val="16"/>
        <rFont val="Times New Roman"/>
        <charset val="134"/>
      </rPr>
      <t>8</t>
    </r>
    <r>
      <rPr>
        <sz val="16"/>
        <rFont val="宋体"/>
        <charset val="134"/>
      </rPr>
      <t>户，共计</t>
    </r>
    <r>
      <rPr>
        <sz val="16"/>
        <rFont val="Times New Roman"/>
        <charset val="134"/>
      </rPr>
      <t>9.5</t>
    </r>
    <r>
      <rPr>
        <sz val="16"/>
        <rFont val="宋体"/>
        <charset val="134"/>
      </rPr>
      <t>亩，共计</t>
    </r>
    <r>
      <rPr>
        <sz val="16"/>
        <rFont val="Times New Roman"/>
        <charset val="134"/>
      </rPr>
      <t>9500</t>
    </r>
    <r>
      <rPr>
        <sz val="16"/>
        <rFont val="宋体"/>
        <charset val="134"/>
      </rPr>
      <t>元；塔孜勒克村</t>
    </r>
    <r>
      <rPr>
        <sz val="16"/>
        <rFont val="Times New Roman"/>
        <charset val="134"/>
      </rPr>
      <t>6</t>
    </r>
    <r>
      <rPr>
        <sz val="16"/>
        <rFont val="宋体"/>
        <charset val="134"/>
      </rPr>
      <t>户，共计</t>
    </r>
    <r>
      <rPr>
        <sz val="16"/>
        <rFont val="Times New Roman"/>
        <charset val="134"/>
      </rPr>
      <t>1.5</t>
    </r>
    <r>
      <rPr>
        <sz val="16"/>
        <rFont val="宋体"/>
        <charset val="134"/>
      </rPr>
      <t>亩，共计</t>
    </r>
    <r>
      <rPr>
        <sz val="16"/>
        <rFont val="Times New Roman"/>
        <charset val="134"/>
      </rPr>
      <t>0.15</t>
    </r>
    <r>
      <rPr>
        <sz val="16"/>
        <rFont val="宋体"/>
        <charset val="134"/>
      </rPr>
      <t>万元；苏鲁克村</t>
    </r>
    <r>
      <rPr>
        <sz val="16"/>
        <rFont val="Times New Roman"/>
        <charset val="134"/>
      </rPr>
      <t>3</t>
    </r>
    <r>
      <rPr>
        <sz val="16"/>
        <rFont val="宋体"/>
        <charset val="134"/>
      </rPr>
      <t>户，共计</t>
    </r>
    <r>
      <rPr>
        <sz val="16"/>
        <rFont val="Times New Roman"/>
        <charset val="134"/>
      </rPr>
      <t>6.6</t>
    </r>
    <r>
      <rPr>
        <sz val="16"/>
        <rFont val="宋体"/>
        <charset val="134"/>
      </rPr>
      <t>亩，共计</t>
    </r>
    <r>
      <rPr>
        <sz val="16"/>
        <rFont val="Times New Roman"/>
        <charset val="134"/>
      </rPr>
      <t>0.66</t>
    </r>
    <r>
      <rPr>
        <sz val="16"/>
        <rFont val="宋体"/>
        <charset val="134"/>
      </rPr>
      <t>万元；托格其村</t>
    </r>
    <r>
      <rPr>
        <sz val="16"/>
        <rFont val="Times New Roman"/>
        <charset val="134"/>
      </rPr>
      <t>3</t>
    </r>
    <r>
      <rPr>
        <sz val="16"/>
        <rFont val="宋体"/>
        <charset val="134"/>
      </rPr>
      <t>户，共计</t>
    </r>
    <r>
      <rPr>
        <sz val="16"/>
        <rFont val="Times New Roman"/>
        <charset val="134"/>
      </rPr>
      <t>0.7</t>
    </r>
    <r>
      <rPr>
        <sz val="16"/>
        <rFont val="宋体"/>
        <charset val="134"/>
      </rPr>
      <t>亩，共计</t>
    </r>
    <r>
      <rPr>
        <sz val="16"/>
        <rFont val="Times New Roman"/>
        <charset val="134"/>
      </rPr>
      <t>0.07</t>
    </r>
    <r>
      <rPr>
        <sz val="16"/>
        <rFont val="宋体"/>
        <charset val="134"/>
      </rPr>
      <t>万元。发展家庭特色种植涉及农户</t>
    </r>
    <r>
      <rPr>
        <sz val="16"/>
        <rFont val="Times New Roman"/>
        <charset val="134"/>
      </rPr>
      <t>843</t>
    </r>
    <r>
      <rPr>
        <sz val="16"/>
        <rFont val="宋体"/>
        <charset val="134"/>
      </rPr>
      <t>户，共计</t>
    </r>
    <r>
      <rPr>
        <sz val="16"/>
        <rFont val="Times New Roman"/>
        <charset val="134"/>
      </rPr>
      <t>311.83</t>
    </r>
    <r>
      <rPr>
        <sz val="16"/>
        <rFont val="宋体"/>
        <charset val="134"/>
      </rPr>
      <t>亩地，按</t>
    </r>
    <r>
      <rPr>
        <sz val="16"/>
        <rFont val="Times New Roman"/>
        <charset val="134"/>
      </rPr>
      <t>0.2</t>
    </r>
    <r>
      <rPr>
        <sz val="16"/>
        <rFont val="宋体"/>
        <charset val="134"/>
      </rPr>
      <t>亩地及以上，每亩地补贴</t>
    </r>
    <r>
      <rPr>
        <sz val="16"/>
        <rFont val="Times New Roman"/>
        <charset val="134"/>
      </rPr>
      <t>0.1</t>
    </r>
    <r>
      <rPr>
        <sz val="16"/>
        <rFont val="宋体"/>
        <charset val="134"/>
      </rPr>
      <t>万元的标准，共计补贴</t>
    </r>
    <r>
      <rPr>
        <sz val="16"/>
        <rFont val="Times New Roman"/>
        <charset val="134"/>
      </rPr>
      <t>31.183</t>
    </r>
    <r>
      <rPr>
        <sz val="16"/>
        <rFont val="宋体"/>
        <charset val="134"/>
      </rPr>
      <t>万元</t>
    </r>
  </si>
  <si>
    <r>
      <rPr>
        <sz val="16"/>
        <rFont val="宋体"/>
        <charset val="134"/>
      </rPr>
      <t>壮大发展入户项目，可巩固拓展</t>
    </r>
    <r>
      <rPr>
        <sz val="16"/>
        <rFont val="Times New Roman"/>
        <charset val="134"/>
      </rPr>
      <t>843</t>
    </r>
    <r>
      <rPr>
        <sz val="16"/>
        <rFont val="宋体"/>
        <charset val="134"/>
      </rPr>
      <t>户已脱贫户（含监测帮扶家庭）产业发展，进一步带动自身经济增长；确保已脱贫户（含监测帮扶家庭）脱贫后稳得住，有产业，能发展；激发内生动力，确保脱贫后能发展</t>
    </r>
  </si>
  <si>
    <t>AKT-DHJB-022-3</t>
  </si>
  <si>
    <t>塔尔乡庭院特色种植补助项目</t>
  </si>
  <si>
    <r>
      <rPr>
        <sz val="16"/>
        <rFont val="宋体"/>
        <charset val="134"/>
      </rPr>
      <t>支持利用自家房前屋后、前庭后院等区域发展家庭特色种植，种植面积在</t>
    </r>
    <r>
      <rPr>
        <sz val="16"/>
        <rFont val="Times New Roman"/>
        <charset val="134"/>
      </rPr>
      <t>0.2</t>
    </r>
    <r>
      <rPr>
        <sz val="16"/>
        <rFont val="宋体"/>
        <charset val="134"/>
      </rPr>
      <t>亩以上并产生一定效益的，项目涉及农户</t>
    </r>
    <r>
      <rPr>
        <sz val="16"/>
        <rFont val="Times New Roman"/>
        <charset val="134"/>
      </rPr>
      <t>95</t>
    </r>
    <r>
      <rPr>
        <sz val="16"/>
        <rFont val="宋体"/>
        <charset val="134"/>
      </rPr>
      <t>户，</t>
    </r>
    <r>
      <rPr>
        <sz val="16"/>
        <rFont val="Times New Roman"/>
        <charset val="134"/>
      </rPr>
      <t>45.8</t>
    </r>
    <r>
      <rPr>
        <sz val="16"/>
        <rFont val="宋体"/>
        <charset val="134"/>
      </rPr>
      <t>亩，涉及资金</t>
    </r>
    <r>
      <rPr>
        <sz val="16"/>
        <rFont val="Times New Roman"/>
        <charset val="134"/>
      </rPr>
      <t>4.58</t>
    </r>
    <r>
      <rPr>
        <sz val="16"/>
        <rFont val="宋体"/>
        <charset val="134"/>
      </rPr>
      <t>万元。</t>
    </r>
  </si>
  <si>
    <t>AKT-DHJB-022-4</t>
  </si>
  <si>
    <t>巴仁乡庭院特色种植补助项目</t>
  </si>
  <si>
    <r>
      <rPr>
        <sz val="16"/>
        <rFont val="宋体"/>
        <charset val="134"/>
      </rPr>
      <t>发展家庭特色种植共计</t>
    </r>
    <r>
      <rPr>
        <sz val="16"/>
        <rFont val="Times New Roman"/>
        <charset val="134"/>
      </rPr>
      <t>40.1</t>
    </r>
    <r>
      <rPr>
        <sz val="16"/>
        <rFont val="宋体"/>
        <charset val="134"/>
      </rPr>
      <t>亩地，补助</t>
    </r>
    <r>
      <rPr>
        <sz val="16"/>
        <rFont val="Times New Roman"/>
        <charset val="134"/>
      </rPr>
      <t>0.1</t>
    </r>
    <r>
      <rPr>
        <sz val="16"/>
        <rFont val="宋体"/>
        <charset val="134"/>
      </rPr>
      <t>万元</t>
    </r>
    <r>
      <rPr>
        <sz val="16"/>
        <rFont val="Times New Roman"/>
        <charset val="134"/>
      </rPr>
      <t>/</t>
    </r>
    <r>
      <rPr>
        <sz val="16"/>
        <rFont val="宋体"/>
        <charset val="134"/>
      </rPr>
      <t>亩，计划投资</t>
    </r>
    <r>
      <rPr>
        <sz val="16"/>
        <rFont val="Times New Roman"/>
        <charset val="134"/>
      </rPr>
      <t>4.01</t>
    </r>
    <r>
      <rPr>
        <sz val="16"/>
        <rFont val="宋体"/>
        <charset val="134"/>
      </rPr>
      <t>万元其中：阿热买里村</t>
    </r>
    <r>
      <rPr>
        <sz val="16"/>
        <rFont val="Times New Roman"/>
        <charset val="134"/>
      </rPr>
      <t>32.8</t>
    </r>
    <r>
      <rPr>
        <sz val="16"/>
        <rFont val="宋体"/>
        <charset val="134"/>
      </rPr>
      <t>亩，合计补助</t>
    </r>
    <r>
      <rPr>
        <sz val="16"/>
        <rFont val="Times New Roman"/>
        <charset val="134"/>
      </rPr>
      <t>3.28</t>
    </r>
    <r>
      <rPr>
        <sz val="16"/>
        <rFont val="宋体"/>
        <charset val="134"/>
      </rPr>
      <t>万元；阔洪其村</t>
    </r>
    <r>
      <rPr>
        <sz val="16"/>
        <rFont val="Times New Roman"/>
        <charset val="134"/>
      </rPr>
      <t>1.7</t>
    </r>
    <r>
      <rPr>
        <sz val="16"/>
        <rFont val="宋体"/>
        <charset val="134"/>
      </rPr>
      <t>亩，合计补助</t>
    </r>
    <r>
      <rPr>
        <sz val="16"/>
        <rFont val="Times New Roman"/>
        <charset val="134"/>
      </rPr>
      <t>0.17</t>
    </r>
    <r>
      <rPr>
        <sz val="16"/>
        <rFont val="宋体"/>
        <charset val="134"/>
      </rPr>
      <t>万元；墩巴格村</t>
    </r>
    <r>
      <rPr>
        <sz val="16"/>
        <rFont val="Times New Roman"/>
        <charset val="134"/>
      </rPr>
      <t>0.9</t>
    </r>
    <r>
      <rPr>
        <sz val="16"/>
        <rFont val="宋体"/>
        <charset val="134"/>
      </rPr>
      <t>亩，合计补助</t>
    </r>
    <r>
      <rPr>
        <sz val="16"/>
        <rFont val="Times New Roman"/>
        <charset val="134"/>
      </rPr>
      <t>0.09</t>
    </r>
    <r>
      <rPr>
        <sz val="16"/>
        <rFont val="宋体"/>
        <charset val="134"/>
      </rPr>
      <t>万元；加依村</t>
    </r>
    <r>
      <rPr>
        <sz val="16"/>
        <rFont val="Times New Roman"/>
        <charset val="134"/>
      </rPr>
      <t>1.2</t>
    </r>
    <r>
      <rPr>
        <sz val="16"/>
        <rFont val="宋体"/>
        <charset val="134"/>
      </rPr>
      <t>亩，合计补助</t>
    </r>
    <r>
      <rPr>
        <sz val="16"/>
        <rFont val="Times New Roman"/>
        <charset val="134"/>
      </rPr>
      <t>0.12</t>
    </r>
    <r>
      <rPr>
        <sz val="16"/>
        <rFont val="宋体"/>
        <charset val="134"/>
      </rPr>
      <t>万元；且克村</t>
    </r>
    <r>
      <rPr>
        <sz val="16"/>
        <rFont val="Times New Roman"/>
        <charset val="134"/>
      </rPr>
      <t>3.5</t>
    </r>
    <r>
      <rPr>
        <sz val="16"/>
        <rFont val="宋体"/>
        <charset val="134"/>
      </rPr>
      <t>亩，合计补助</t>
    </r>
    <r>
      <rPr>
        <sz val="16"/>
        <rFont val="Times New Roman"/>
        <charset val="134"/>
      </rPr>
      <t>0.35</t>
    </r>
    <r>
      <rPr>
        <sz val="16"/>
        <rFont val="宋体"/>
        <charset val="134"/>
      </rPr>
      <t>万元。</t>
    </r>
  </si>
  <si>
    <t>通过项目实施，鼓励本村群众发展庭院经济，拓宽群众增收渠道，促进农户不断增收创收，进一步提高群众的经济收入，加强群众的幸福感与获得感。</t>
  </si>
  <si>
    <t>AKT-DHJB-011-1</t>
  </si>
  <si>
    <t>阿克陶镇引进良种母畜补助项目</t>
  </si>
  <si>
    <r>
      <rPr>
        <sz val="16"/>
        <rFont val="宋体"/>
        <charset val="134"/>
      </rPr>
      <t>引进良种母畜（牛</t>
    </r>
    <r>
      <rPr>
        <sz val="16"/>
        <rFont val="Times New Roman"/>
        <charset val="134"/>
      </rPr>
      <t>63</t>
    </r>
    <r>
      <rPr>
        <sz val="16"/>
        <rFont val="宋体"/>
        <charset val="134"/>
      </rPr>
      <t>头、羊</t>
    </r>
    <r>
      <rPr>
        <sz val="16"/>
        <rFont val="Times New Roman"/>
        <charset val="134"/>
      </rPr>
      <t>119</t>
    </r>
    <r>
      <rPr>
        <sz val="16"/>
        <rFont val="宋体"/>
        <charset val="134"/>
      </rPr>
      <t>只）</t>
    </r>
  </si>
  <si>
    <t>亚格恰克村，诺库其艾日克村，奥达艾日克村，巴仁艾日克村，拱拜提艾日克村，央其买里村</t>
  </si>
  <si>
    <r>
      <rPr>
        <sz val="16"/>
        <rFont val="宋体"/>
        <charset val="134"/>
      </rPr>
      <t>阿克陶镇引进良种母畜</t>
    </r>
    <r>
      <rPr>
        <sz val="16"/>
        <rFont val="Times New Roman"/>
        <charset val="134"/>
      </rPr>
      <t>64</t>
    </r>
    <r>
      <rPr>
        <sz val="16"/>
        <rFont val="宋体"/>
        <charset val="134"/>
      </rPr>
      <t>户</t>
    </r>
    <r>
      <rPr>
        <sz val="16"/>
        <rFont val="Times New Roman"/>
        <charset val="134"/>
      </rPr>
      <t>63</t>
    </r>
    <r>
      <rPr>
        <sz val="16"/>
        <rFont val="宋体"/>
        <charset val="134"/>
      </rPr>
      <t>头牛，</t>
    </r>
    <r>
      <rPr>
        <sz val="16"/>
        <rFont val="Times New Roman"/>
        <charset val="134"/>
      </rPr>
      <t>119</t>
    </r>
    <r>
      <rPr>
        <sz val="16"/>
        <rFont val="宋体"/>
        <charset val="134"/>
      </rPr>
      <t>只羊，涉及资金</t>
    </r>
    <r>
      <rPr>
        <sz val="16"/>
        <rFont val="Times New Roman"/>
        <charset val="134"/>
      </rPr>
      <t>23.66</t>
    </r>
    <r>
      <rPr>
        <sz val="16"/>
        <rFont val="宋体"/>
        <charset val="134"/>
      </rPr>
      <t>万元（其中亚格恰克村</t>
    </r>
    <r>
      <rPr>
        <sz val="16"/>
        <rFont val="Times New Roman"/>
        <charset val="134"/>
      </rPr>
      <t>1</t>
    </r>
    <r>
      <rPr>
        <sz val="16"/>
        <rFont val="宋体"/>
        <charset val="134"/>
      </rPr>
      <t>户</t>
    </r>
    <r>
      <rPr>
        <sz val="16"/>
        <rFont val="Times New Roman"/>
        <charset val="134"/>
      </rPr>
      <t>1</t>
    </r>
    <r>
      <rPr>
        <sz val="16"/>
        <rFont val="宋体"/>
        <charset val="134"/>
      </rPr>
      <t>头牛涉及资金</t>
    </r>
    <r>
      <rPr>
        <sz val="16"/>
        <rFont val="Times New Roman"/>
        <charset val="134"/>
      </rPr>
      <t>0.3</t>
    </r>
    <r>
      <rPr>
        <sz val="16"/>
        <rFont val="宋体"/>
        <charset val="134"/>
      </rPr>
      <t>万元；诺库其艾日克村</t>
    </r>
    <r>
      <rPr>
        <sz val="16"/>
        <rFont val="Times New Roman"/>
        <charset val="134"/>
      </rPr>
      <t>20</t>
    </r>
    <r>
      <rPr>
        <sz val="16"/>
        <rFont val="宋体"/>
        <charset val="134"/>
      </rPr>
      <t>户</t>
    </r>
    <r>
      <rPr>
        <sz val="16"/>
        <rFont val="Times New Roman"/>
        <charset val="134"/>
      </rPr>
      <t>21</t>
    </r>
    <r>
      <rPr>
        <sz val="16"/>
        <rFont val="宋体"/>
        <charset val="134"/>
      </rPr>
      <t>头牛，</t>
    </r>
    <r>
      <rPr>
        <sz val="16"/>
        <rFont val="Times New Roman"/>
        <charset val="134"/>
      </rPr>
      <t>25</t>
    </r>
    <r>
      <rPr>
        <sz val="16"/>
        <rFont val="宋体"/>
        <charset val="134"/>
      </rPr>
      <t>只羊涉及资金</t>
    </r>
    <r>
      <rPr>
        <sz val="16"/>
        <rFont val="Times New Roman"/>
        <charset val="134"/>
      </rPr>
      <t>7.3</t>
    </r>
    <r>
      <rPr>
        <sz val="16"/>
        <rFont val="宋体"/>
        <charset val="134"/>
      </rPr>
      <t>万元；奥达艾日克村</t>
    </r>
    <r>
      <rPr>
        <sz val="16"/>
        <rFont val="Times New Roman"/>
        <charset val="134"/>
      </rPr>
      <t>38</t>
    </r>
    <r>
      <rPr>
        <sz val="16"/>
        <rFont val="宋体"/>
        <charset val="134"/>
      </rPr>
      <t>户</t>
    </r>
    <r>
      <rPr>
        <sz val="16"/>
        <rFont val="Times New Roman"/>
        <charset val="134"/>
      </rPr>
      <t>37</t>
    </r>
    <r>
      <rPr>
        <sz val="16"/>
        <rFont val="宋体"/>
        <charset val="134"/>
      </rPr>
      <t>头牛，91只羊涉及资金</t>
    </r>
    <r>
      <rPr>
        <sz val="16"/>
        <rFont val="Times New Roman"/>
        <charset val="134"/>
      </rPr>
      <t>14.74</t>
    </r>
    <r>
      <rPr>
        <sz val="16"/>
        <rFont val="宋体"/>
        <charset val="134"/>
      </rPr>
      <t>万元；巴仁艾日克村</t>
    </r>
    <r>
      <rPr>
        <sz val="16"/>
        <rFont val="Times New Roman"/>
        <charset val="134"/>
      </rPr>
      <t>1</t>
    </r>
    <r>
      <rPr>
        <sz val="16"/>
        <rFont val="宋体"/>
        <charset val="134"/>
      </rPr>
      <t>户</t>
    </r>
    <r>
      <rPr>
        <sz val="16"/>
        <rFont val="Times New Roman"/>
        <charset val="134"/>
      </rPr>
      <t>3</t>
    </r>
    <r>
      <rPr>
        <sz val="16"/>
        <rFont val="宋体"/>
        <charset val="134"/>
      </rPr>
      <t>只羊0.</t>
    </r>
    <r>
      <rPr>
        <sz val="16"/>
        <rFont val="Times New Roman"/>
        <charset val="134"/>
      </rPr>
      <t>12</t>
    </r>
    <r>
      <rPr>
        <sz val="16"/>
        <rFont val="宋体"/>
        <charset val="134"/>
      </rPr>
      <t>万元，拱拜提艾日克村</t>
    </r>
    <r>
      <rPr>
        <sz val="16"/>
        <rFont val="Times New Roman"/>
        <charset val="134"/>
      </rPr>
      <t>1</t>
    </r>
    <r>
      <rPr>
        <sz val="16"/>
        <rFont val="宋体"/>
        <charset val="134"/>
      </rPr>
      <t>户</t>
    </r>
    <r>
      <rPr>
        <sz val="16"/>
        <rFont val="Times New Roman"/>
        <charset val="134"/>
      </rPr>
      <t>1</t>
    </r>
    <r>
      <rPr>
        <sz val="16"/>
        <rFont val="宋体"/>
        <charset val="134"/>
      </rPr>
      <t>头牛涉及资金0.</t>
    </r>
    <r>
      <rPr>
        <sz val="16"/>
        <rFont val="Times New Roman"/>
        <charset val="134"/>
      </rPr>
      <t>3</t>
    </r>
    <r>
      <rPr>
        <sz val="16"/>
        <rFont val="宋体"/>
        <charset val="134"/>
      </rPr>
      <t>万元，央其买里村</t>
    </r>
    <r>
      <rPr>
        <sz val="16"/>
        <rFont val="Times New Roman"/>
        <charset val="134"/>
      </rPr>
      <t>3</t>
    </r>
    <r>
      <rPr>
        <sz val="16"/>
        <rFont val="宋体"/>
        <charset val="134"/>
      </rPr>
      <t>户</t>
    </r>
    <r>
      <rPr>
        <sz val="16"/>
        <rFont val="Times New Roman"/>
        <charset val="134"/>
      </rPr>
      <t>3</t>
    </r>
    <r>
      <rPr>
        <sz val="16"/>
        <rFont val="宋体"/>
        <charset val="134"/>
      </rPr>
      <t>头牛涉及资金0.</t>
    </r>
    <r>
      <rPr>
        <sz val="16"/>
        <rFont val="Times New Roman"/>
        <charset val="134"/>
      </rPr>
      <t>9</t>
    </r>
    <r>
      <rPr>
        <sz val="16"/>
        <rFont val="宋体"/>
        <charset val="134"/>
      </rPr>
      <t>万元）</t>
    </r>
  </si>
  <si>
    <t>畜牧兽医局</t>
  </si>
  <si>
    <t>淳福</t>
  </si>
  <si>
    <t>通过引进优良种畜，与本地能繁殖牛羊以人工冻精液配种为主、自然繁殖为辅的改良过程，引导农民科学养殖，品种养殖，提升农户养殖效益。</t>
  </si>
  <si>
    <t>AKT-DHJB-011-3</t>
  </si>
  <si>
    <t>喀热开其克乡引进良种母畜补助项目</t>
  </si>
  <si>
    <t>引进良种母畜（牛）</t>
  </si>
  <si>
    <t>喀热开其克乡托普热勒克村、比纳木村、阔什都维村</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</si>
  <si>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34</t>
    </r>
    <r>
      <rPr>
        <sz val="16"/>
        <rFont val="宋体"/>
        <charset val="134"/>
      </rPr>
      <t>户。其中：托普热勒克村</t>
    </r>
    <r>
      <rPr>
        <sz val="16"/>
        <rFont val="Times New Roman"/>
        <charset val="134"/>
      </rPr>
      <t>12</t>
    </r>
    <r>
      <rPr>
        <sz val="16"/>
        <rFont val="宋体"/>
        <charset val="134"/>
      </rPr>
      <t>户、</t>
    </r>
    <r>
      <rPr>
        <sz val="16"/>
        <rFont val="Times New Roman"/>
        <charset val="134"/>
      </rPr>
      <t>17</t>
    </r>
    <r>
      <rPr>
        <sz val="16"/>
        <rFont val="宋体"/>
        <charset val="134"/>
      </rPr>
      <t>头；、比纳木村</t>
    </r>
    <r>
      <rPr>
        <sz val="16"/>
        <rFont val="Times New Roman"/>
        <charset val="134"/>
      </rPr>
      <t>16</t>
    </r>
    <r>
      <rPr>
        <sz val="16"/>
        <rFont val="宋体"/>
        <charset val="134"/>
      </rPr>
      <t>户、</t>
    </r>
    <r>
      <rPr>
        <sz val="16"/>
        <rFont val="Times New Roman"/>
        <charset val="134"/>
      </rPr>
      <t>21</t>
    </r>
    <r>
      <rPr>
        <sz val="16"/>
        <rFont val="宋体"/>
        <charset val="134"/>
      </rPr>
      <t>头；阔什都维村</t>
    </r>
    <r>
      <rPr>
        <sz val="16"/>
        <rFont val="Times New Roman"/>
        <charset val="134"/>
      </rPr>
      <t>5</t>
    </r>
    <r>
      <rPr>
        <sz val="16"/>
        <rFont val="宋体"/>
        <charset val="134"/>
      </rPr>
      <t>户、</t>
    </r>
    <r>
      <rPr>
        <sz val="16"/>
        <rFont val="Times New Roman"/>
        <charset val="134"/>
      </rPr>
      <t>8</t>
    </r>
    <r>
      <rPr>
        <sz val="16"/>
        <rFont val="宋体"/>
        <charset val="134"/>
      </rPr>
      <t>头。共计引进</t>
    </r>
    <r>
      <rPr>
        <sz val="16"/>
        <rFont val="Times New Roman"/>
        <charset val="134"/>
      </rPr>
      <t>46</t>
    </r>
    <r>
      <rPr>
        <sz val="16"/>
        <rFont val="宋体"/>
        <charset val="134"/>
      </rPr>
      <t>头、头</t>
    </r>
    <r>
      <rPr>
        <sz val="16"/>
        <rFont val="Times New Roman"/>
        <charset val="134"/>
      </rPr>
      <t>/3000</t>
    </r>
    <r>
      <rPr>
        <sz val="16"/>
        <rFont val="宋体"/>
        <charset val="134"/>
      </rPr>
      <t>元，计划投入补助资金</t>
    </r>
    <r>
      <rPr>
        <sz val="16"/>
        <rFont val="Times New Roman"/>
        <charset val="134"/>
      </rPr>
      <t>13.8</t>
    </r>
    <r>
      <rPr>
        <sz val="16"/>
        <rFont val="宋体"/>
        <charset val="134"/>
      </rPr>
      <t>万元。</t>
    </r>
  </si>
  <si>
    <r>
      <rPr>
        <sz val="16"/>
        <rFont val="宋体"/>
        <charset val="134"/>
      </rPr>
      <t>产业精准入户项目发展壮大的优势，计划精准补助入户</t>
    </r>
    <r>
      <rPr>
        <sz val="16"/>
        <rFont val="Times New Roman"/>
        <charset val="134"/>
      </rPr>
      <t>34</t>
    </r>
    <r>
      <rPr>
        <sz val="16"/>
        <rFont val="宋体"/>
        <charset val="134"/>
      </rPr>
      <t>户（含监测帮扶家庭），结合农户产业到户先实施在在补助的方式，巩固拓展发展家庭生产，增加</t>
    </r>
    <r>
      <rPr>
        <sz val="16"/>
        <rFont val="Times New Roman"/>
        <charset val="134"/>
      </rPr>
      <t>34</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</si>
  <si>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34</t>
    </r>
    <r>
      <rPr>
        <sz val="16"/>
        <rFont val="宋体"/>
        <charset val="134"/>
      </rPr>
      <t>户已脱贫户（含监测帮扶家庭）产业发展，进一步带动自身经济增长；确保已脱贫户（含监测帮扶家庭）脱贫后稳得住，有产业，能发展；激发内生动力，，确保脱贫后能持续发展。</t>
    </r>
  </si>
  <si>
    <t>AKT-DHJB-011-4</t>
  </si>
  <si>
    <t>引进良种母畜（羊）</t>
  </si>
  <si>
    <t>喀热开其克乡托普热勒克村、阔什都维村</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</si>
  <si>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4</t>
    </r>
    <r>
      <rPr>
        <sz val="16"/>
        <rFont val="宋体"/>
        <charset val="134"/>
      </rPr>
      <t>户。其中：托普热勒克村</t>
    </r>
    <r>
      <rPr>
        <sz val="16"/>
        <rFont val="Times New Roman"/>
        <charset val="134"/>
      </rPr>
      <t>3</t>
    </r>
    <r>
      <rPr>
        <sz val="16"/>
        <rFont val="宋体"/>
        <charset val="134"/>
      </rPr>
      <t>户、</t>
    </r>
    <r>
      <rPr>
        <sz val="16"/>
        <rFont val="Times New Roman"/>
        <charset val="134"/>
      </rPr>
      <t>13</t>
    </r>
    <r>
      <rPr>
        <sz val="16"/>
        <rFont val="宋体"/>
        <charset val="134"/>
      </rPr>
      <t>只；阔什都维村</t>
    </r>
    <r>
      <rPr>
        <sz val="16"/>
        <rFont val="Times New Roman"/>
        <charset val="134"/>
      </rPr>
      <t>1</t>
    </r>
    <r>
      <rPr>
        <sz val="16"/>
        <rFont val="宋体"/>
        <charset val="134"/>
      </rPr>
      <t>户、</t>
    </r>
    <r>
      <rPr>
        <sz val="16"/>
        <rFont val="Times New Roman"/>
        <charset val="134"/>
      </rPr>
      <t>5</t>
    </r>
    <r>
      <rPr>
        <sz val="16"/>
        <rFont val="宋体"/>
        <charset val="134"/>
      </rPr>
      <t>只。共计引进</t>
    </r>
    <r>
      <rPr>
        <sz val="16"/>
        <rFont val="Times New Roman"/>
        <charset val="134"/>
      </rPr>
      <t>18</t>
    </r>
    <r>
      <rPr>
        <sz val="16"/>
        <rFont val="宋体"/>
        <charset val="134"/>
      </rPr>
      <t>只、只</t>
    </r>
    <r>
      <rPr>
        <sz val="16"/>
        <rFont val="Times New Roman"/>
        <charset val="134"/>
      </rPr>
      <t>/0.04</t>
    </r>
    <r>
      <rPr>
        <sz val="16"/>
        <rFont val="宋体"/>
        <charset val="134"/>
      </rPr>
      <t>万元，计划投入补助资金</t>
    </r>
    <r>
      <rPr>
        <sz val="16"/>
        <rFont val="Times New Roman"/>
        <charset val="134"/>
      </rPr>
      <t>0.72</t>
    </r>
    <r>
      <rPr>
        <sz val="16"/>
        <rFont val="宋体"/>
        <charset val="134"/>
      </rPr>
      <t>万元。</t>
    </r>
  </si>
  <si>
    <r>
      <rPr>
        <sz val="16"/>
        <rFont val="宋体"/>
        <charset val="134"/>
      </rPr>
      <t>产业精准入户项目发展壮大的优势，计划精准补助入户</t>
    </r>
    <r>
      <rPr>
        <sz val="16"/>
        <rFont val="Times New Roman"/>
        <charset val="134"/>
      </rPr>
      <t>4</t>
    </r>
    <r>
      <rPr>
        <sz val="16"/>
        <rFont val="宋体"/>
        <charset val="134"/>
      </rPr>
      <t>户（含监测帮扶家庭），结合农户产业到户先实施在在补助的方式，巩固拓展发展家庭生产，增加</t>
    </r>
    <r>
      <rPr>
        <sz val="16"/>
        <rFont val="Times New Roman"/>
        <charset val="134"/>
      </rPr>
      <t>4</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</si>
  <si>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4</t>
    </r>
    <r>
      <rPr>
        <sz val="16"/>
        <rFont val="宋体"/>
        <charset val="134"/>
      </rPr>
      <t>户已脱贫户（含监测帮扶家庭）产业发展，进一步带动自身经济增长；确保已脱贫户（含监测帮扶家庭）脱贫后稳得住，有产业，能发展；激发内生动力，，确保脱贫后能持续发展。</t>
    </r>
  </si>
  <si>
    <t>AKT-DHJB-011-5</t>
  </si>
  <si>
    <t>恰尔隆镇引进良种母畜补助项目</t>
  </si>
  <si>
    <t>吉郎德村、麻扎窝孜村、托依鲁布隆村、巴勒达灵窝孜村、喀依孜村、其克尔铁热克村</t>
  </si>
  <si>
    <r>
      <rPr>
        <sz val="16"/>
        <rFont val="宋体"/>
        <charset val="134"/>
      </rPr>
      <t>对</t>
    </r>
    <r>
      <rPr>
        <sz val="16"/>
        <rFont val="Times New Roman"/>
        <charset val="134"/>
      </rPr>
      <t>46</t>
    </r>
    <r>
      <rPr>
        <sz val="16"/>
        <rFont val="宋体"/>
        <charset val="134"/>
      </rPr>
      <t>户引进良种母畜（羊）</t>
    </r>
    <r>
      <rPr>
        <sz val="16"/>
        <rFont val="Times New Roman"/>
        <charset val="134"/>
      </rPr>
      <t>1085</t>
    </r>
    <r>
      <rPr>
        <sz val="16"/>
        <rFont val="宋体"/>
        <charset val="134"/>
      </rPr>
      <t>头，每头补助</t>
    </r>
    <r>
      <rPr>
        <sz val="16"/>
        <rFont val="Times New Roman"/>
        <charset val="134"/>
      </rPr>
      <t>0.04</t>
    </r>
    <r>
      <rPr>
        <sz val="16"/>
        <rFont val="宋体"/>
        <charset val="134"/>
      </rPr>
      <t>元，其中麻扎窝孜村</t>
    </r>
    <r>
      <rPr>
        <sz val="16"/>
        <rFont val="Times New Roman"/>
        <charset val="134"/>
      </rPr>
      <t>1</t>
    </r>
    <r>
      <rPr>
        <sz val="16"/>
        <rFont val="宋体"/>
        <charset val="134"/>
      </rPr>
      <t>户</t>
    </r>
    <r>
      <rPr>
        <sz val="16"/>
        <rFont val="Times New Roman"/>
        <charset val="134"/>
      </rPr>
      <t>30</t>
    </r>
    <r>
      <rPr>
        <sz val="16"/>
        <rFont val="宋体"/>
        <charset val="134"/>
      </rPr>
      <t>只共补助</t>
    </r>
    <r>
      <rPr>
        <sz val="16"/>
        <rFont val="Times New Roman"/>
        <charset val="134"/>
      </rPr>
      <t>1.2</t>
    </r>
    <r>
      <rPr>
        <sz val="16"/>
        <rFont val="宋体"/>
        <charset val="134"/>
      </rPr>
      <t>万元、托依鲁布隆村</t>
    </r>
    <r>
      <rPr>
        <sz val="16"/>
        <rFont val="Times New Roman"/>
        <charset val="134"/>
      </rPr>
      <t>22</t>
    </r>
    <r>
      <rPr>
        <sz val="16"/>
        <rFont val="宋体"/>
        <charset val="134"/>
      </rPr>
      <t>户</t>
    </r>
    <r>
      <rPr>
        <sz val="16"/>
        <rFont val="Times New Roman"/>
        <charset val="134"/>
      </rPr>
      <t>555</t>
    </r>
    <r>
      <rPr>
        <sz val="16"/>
        <rFont val="宋体"/>
        <charset val="134"/>
      </rPr>
      <t>只共补助</t>
    </r>
    <r>
      <rPr>
        <sz val="16"/>
        <rFont val="Times New Roman"/>
        <charset val="134"/>
      </rPr>
      <t>22.2</t>
    </r>
    <r>
      <rPr>
        <sz val="16"/>
        <rFont val="宋体"/>
        <charset val="134"/>
      </rPr>
      <t>万元、巴勒达灵窝孜村</t>
    </r>
    <r>
      <rPr>
        <sz val="16"/>
        <rFont val="Times New Roman"/>
        <charset val="134"/>
      </rPr>
      <t>23</t>
    </r>
    <r>
      <rPr>
        <sz val="16"/>
        <rFont val="宋体"/>
        <charset val="134"/>
      </rPr>
      <t>户</t>
    </r>
    <r>
      <rPr>
        <sz val="16"/>
        <rFont val="Times New Roman"/>
        <charset val="134"/>
      </rPr>
      <t>500</t>
    </r>
    <r>
      <rPr>
        <sz val="16"/>
        <rFont val="宋体"/>
        <charset val="134"/>
      </rPr>
      <t>只共补助</t>
    </r>
    <r>
      <rPr>
        <sz val="16"/>
        <rFont val="Times New Roman"/>
        <charset val="134"/>
      </rPr>
      <t>20</t>
    </r>
    <r>
      <rPr>
        <sz val="16"/>
        <rFont val="宋体"/>
        <charset val="134"/>
      </rPr>
      <t>万元。计划投资</t>
    </r>
    <r>
      <rPr>
        <sz val="16"/>
        <rFont val="Times New Roman"/>
        <charset val="134"/>
      </rPr>
      <t>43.4</t>
    </r>
    <r>
      <rPr>
        <sz val="16"/>
        <rFont val="宋体"/>
        <charset val="134"/>
      </rPr>
      <t>万元。</t>
    </r>
  </si>
  <si>
    <t>降低良种引进成本，带动畜牧也进一步发展壮大，推动辖区畜牧品种改良优化，带动辖区牧民持续增收致富。</t>
  </si>
  <si>
    <t>推进辖区内畜牧业实现多元化、多样化发展，实现畜牧业持续发展壮大，实现提质增效。</t>
  </si>
  <si>
    <t>AKT-DHJB-011-6</t>
  </si>
  <si>
    <t>巴勒达灵窝孜村</t>
  </si>
  <si>
    <r>
      <rPr>
        <sz val="16"/>
        <rFont val="宋体"/>
        <charset val="134"/>
      </rPr>
      <t>对</t>
    </r>
    <r>
      <rPr>
        <sz val="16"/>
        <rFont val="Times New Roman"/>
        <charset val="134"/>
      </rPr>
      <t>22</t>
    </r>
    <r>
      <rPr>
        <sz val="16"/>
        <rFont val="宋体"/>
        <charset val="134"/>
      </rPr>
      <t>户引进良种母畜（牛）1</t>
    </r>
    <r>
      <rPr>
        <sz val="16"/>
        <rFont val="Times New Roman"/>
        <charset val="134"/>
      </rPr>
      <t>68</t>
    </r>
    <r>
      <rPr>
        <sz val="16"/>
        <rFont val="宋体"/>
        <charset val="134"/>
      </rPr>
      <t>头，每头补助</t>
    </r>
    <r>
      <rPr>
        <sz val="16"/>
        <rFont val="Times New Roman"/>
        <charset val="134"/>
      </rPr>
      <t>0.3</t>
    </r>
    <r>
      <rPr>
        <sz val="16"/>
        <rFont val="宋体"/>
        <charset val="134"/>
      </rPr>
      <t>万元，计划投资50.4万元。</t>
    </r>
  </si>
  <si>
    <t>AKT-DHJB-011-7</t>
  </si>
  <si>
    <t>皮拉勒乡引进良种母畜补助项目</t>
  </si>
  <si>
    <r>
      <rPr>
        <sz val="16"/>
        <rFont val="宋体"/>
        <charset val="134"/>
      </rPr>
      <t>皮拉勒村</t>
    </r>
    <r>
      <rPr>
        <sz val="16"/>
        <rFont val="Times New Roman"/>
        <charset val="134"/>
      </rPr>
      <t>84</t>
    </r>
    <r>
      <rPr>
        <sz val="16"/>
        <rFont val="宋体"/>
        <charset val="134"/>
      </rPr>
      <t>户，共计</t>
    </r>
    <r>
      <rPr>
        <sz val="16"/>
        <rFont val="Times New Roman"/>
        <charset val="134"/>
      </rPr>
      <t>951</t>
    </r>
    <r>
      <rPr>
        <sz val="16"/>
        <rFont val="宋体"/>
        <charset val="134"/>
      </rPr>
      <t>只，共计</t>
    </r>
    <r>
      <rPr>
        <sz val="16"/>
        <rFont val="Times New Roman"/>
        <charset val="134"/>
      </rPr>
      <t>38.04</t>
    </r>
    <r>
      <rPr>
        <sz val="16"/>
        <rFont val="宋体"/>
        <charset val="134"/>
      </rPr>
      <t>万元：塔孜勒克村</t>
    </r>
    <r>
      <rPr>
        <sz val="16"/>
        <rFont val="Times New Roman"/>
        <charset val="134"/>
      </rPr>
      <t>53</t>
    </r>
    <r>
      <rPr>
        <sz val="16"/>
        <rFont val="宋体"/>
        <charset val="134"/>
      </rPr>
      <t>户，共计</t>
    </r>
    <r>
      <rPr>
        <sz val="16"/>
        <rFont val="Times New Roman"/>
        <charset val="134"/>
      </rPr>
      <t>629</t>
    </r>
    <r>
      <rPr>
        <sz val="16"/>
        <rFont val="宋体"/>
        <charset val="134"/>
      </rPr>
      <t>只，共计</t>
    </r>
    <r>
      <rPr>
        <sz val="16"/>
        <rFont val="Times New Roman"/>
        <charset val="134"/>
      </rPr>
      <t>25.16</t>
    </r>
    <r>
      <rPr>
        <sz val="16"/>
        <rFont val="宋体"/>
        <charset val="134"/>
      </rPr>
      <t>万元；霍伊拉阿勒迪村</t>
    </r>
    <r>
      <rPr>
        <sz val="16"/>
        <rFont val="Times New Roman"/>
        <charset val="134"/>
      </rPr>
      <t>9</t>
    </r>
    <r>
      <rPr>
        <sz val="16"/>
        <rFont val="宋体"/>
        <charset val="134"/>
      </rPr>
      <t>户，共计</t>
    </r>
    <r>
      <rPr>
        <sz val="16"/>
        <rFont val="Times New Roman"/>
        <charset val="134"/>
      </rPr>
      <t>62</t>
    </r>
    <r>
      <rPr>
        <sz val="16"/>
        <rFont val="宋体"/>
        <charset val="134"/>
      </rPr>
      <t>户，共计</t>
    </r>
    <r>
      <rPr>
        <sz val="16"/>
        <rFont val="Times New Roman"/>
        <charset val="134"/>
      </rPr>
      <t>2.48</t>
    </r>
    <r>
      <rPr>
        <sz val="16"/>
        <rFont val="宋体"/>
        <charset val="134"/>
      </rPr>
      <t>万元；依克其来村</t>
    </r>
    <r>
      <rPr>
        <sz val="16"/>
        <rFont val="Times New Roman"/>
        <charset val="134"/>
      </rPr>
      <t>8</t>
    </r>
    <r>
      <rPr>
        <sz val="16"/>
        <rFont val="宋体"/>
        <charset val="134"/>
      </rPr>
      <t>户，共计</t>
    </r>
    <r>
      <rPr>
        <sz val="16"/>
        <rFont val="Times New Roman"/>
        <charset val="134"/>
      </rPr>
      <t>89</t>
    </r>
    <r>
      <rPr>
        <sz val="16"/>
        <rFont val="宋体"/>
        <charset val="134"/>
      </rPr>
      <t>只，共计</t>
    </r>
    <r>
      <rPr>
        <sz val="16"/>
        <rFont val="Times New Roman"/>
        <charset val="134"/>
      </rPr>
      <t>3.56</t>
    </r>
    <r>
      <rPr>
        <sz val="16"/>
        <rFont val="宋体"/>
        <charset val="134"/>
      </rPr>
      <t>万元；团结村</t>
    </r>
    <r>
      <rPr>
        <sz val="16"/>
        <rFont val="Times New Roman"/>
        <charset val="134"/>
      </rPr>
      <t>2</t>
    </r>
    <r>
      <rPr>
        <sz val="16"/>
        <rFont val="宋体"/>
        <charset val="134"/>
      </rPr>
      <t>户，共计</t>
    </r>
    <r>
      <rPr>
        <sz val="16"/>
        <rFont val="Times New Roman"/>
        <charset val="134"/>
      </rPr>
      <t>19</t>
    </r>
    <r>
      <rPr>
        <sz val="16"/>
        <rFont val="宋体"/>
        <charset val="134"/>
      </rPr>
      <t>只，共计</t>
    </r>
    <r>
      <rPr>
        <sz val="16"/>
        <rFont val="Times New Roman"/>
        <charset val="134"/>
      </rPr>
      <t>0.76</t>
    </r>
    <r>
      <rPr>
        <sz val="16"/>
        <rFont val="宋体"/>
        <charset val="134"/>
      </rPr>
      <t>万元；托格其村</t>
    </r>
    <r>
      <rPr>
        <sz val="16"/>
        <rFont val="Times New Roman"/>
        <charset val="134"/>
      </rPr>
      <t>1</t>
    </r>
    <r>
      <rPr>
        <sz val="16"/>
        <rFont val="宋体"/>
        <charset val="134"/>
      </rPr>
      <t>户，共计</t>
    </r>
    <r>
      <rPr>
        <sz val="16"/>
        <rFont val="Times New Roman"/>
        <charset val="134"/>
      </rPr>
      <t>10</t>
    </r>
    <r>
      <rPr>
        <sz val="16"/>
        <rFont val="宋体"/>
        <charset val="134"/>
      </rPr>
      <t>户，共计</t>
    </r>
    <r>
      <rPr>
        <sz val="16"/>
        <rFont val="Times New Roman"/>
        <charset val="134"/>
      </rPr>
      <t>0.4</t>
    </r>
    <r>
      <rPr>
        <sz val="16"/>
        <rFont val="宋体"/>
        <charset val="134"/>
      </rPr>
      <t>万元。共计引进良种能繁母畜养殖（羊）涉及农户</t>
    </r>
    <r>
      <rPr>
        <sz val="16"/>
        <rFont val="Times New Roman"/>
        <charset val="134"/>
      </rPr>
      <t>157</t>
    </r>
    <r>
      <rPr>
        <sz val="16"/>
        <rFont val="宋体"/>
        <charset val="134"/>
      </rPr>
      <t>户，一共</t>
    </r>
    <r>
      <rPr>
        <sz val="16"/>
        <rFont val="Times New Roman"/>
        <charset val="134"/>
      </rPr>
      <t>1760</t>
    </r>
    <r>
      <rPr>
        <sz val="16"/>
        <rFont val="宋体"/>
        <charset val="134"/>
      </rPr>
      <t>只，按照每只补助</t>
    </r>
    <r>
      <rPr>
        <sz val="16"/>
        <rFont val="Times New Roman"/>
        <charset val="134"/>
      </rPr>
      <t>0.04</t>
    </r>
    <r>
      <rPr>
        <sz val="16"/>
        <rFont val="宋体"/>
        <charset val="134"/>
      </rPr>
      <t>元标准，共计补助</t>
    </r>
    <r>
      <rPr>
        <sz val="16"/>
        <rFont val="Times New Roman"/>
        <charset val="134"/>
      </rPr>
      <t>70.4</t>
    </r>
    <r>
      <rPr>
        <sz val="16"/>
        <rFont val="宋体"/>
        <charset val="134"/>
      </rPr>
      <t>元。</t>
    </r>
  </si>
  <si>
    <r>
      <rPr>
        <sz val="16"/>
        <rFont val="宋体"/>
        <charset val="134"/>
      </rPr>
      <t>壮大发展入户项目，可巩固拓展</t>
    </r>
    <r>
      <rPr>
        <sz val="16"/>
        <rFont val="Times New Roman"/>
        <charset val="134"/>
      </rPr>
      <t>158</t>
    </r>
    <r>
      <rPr>
        <sz val="16"/>
        <rFont val="宋体"/>
        <charset val="134"/>
      </rPr>
      <t>户已脱贫户（含监测帮扶家庭）产业发展，进一步带动自身经济增长；确保已脱贫户（含监测帮扶家庭）脱贫后稳得住，有产业，能发展；激发内生动力，确保脱贫后能发展</t>
    </r>
  </si>
  <si>
    <t>AKT-DHJB-011-8</t>
  </si>
  <si>
    <r>
      <rPr>
        <sz val="16"/>
        <rFont val="宋体"/>
        <charset val="134"/>
      </rPr>
      <t>霍伊拉阿勒迪村</t>
    </r>
    <r>
      <rPr>
        <sz val="16"/>
        <rFont val="Times New Roman"/>
        <charset val="134"/>
      </rPr>
      <t>5</t>
    </r>
    <r>
      <rPr>
        <sz val="16"/>
        <rFont val="宋体"/>
        <charset val="134"/>
      </rPr>
      <t>户，共计</t>
    </r>
    <r>
      <rPr>
        <sz val="16"/>
        <rFont val="Times New Roman"/>
        <charset val="134"/>
      </rPr>
      <t>11</t>
    </r>
    <r>
      <rPr>
        <sz val="16"/>
        <rFont val="宋体"/>
        <charset val="134"/>
      </rPr>
      <t>头，共计</t>
    </r>
    <r>
      <rPr>
        <sz val="16"/>
        <rFont val="Times New Roman"/>
        <charset val="134"/>
      </rPr>
      <t>3.3</t>
    </r>
    <r>
      <rPr>
        <sz val="16"/>
        <rFont val="宋体"/>
        <charset val="134"/>
      </rPr>
      <t>万元；皮拉勒村</t>
    </r>
    <r>
      <rPr>
        <sz val="16"/>
        <rFont val="Times New Roman"/>
        <charset val="134"/>
      </rPr>
      <t>223</t>
    </r>
    <r>
      <rPr>
        <sz val="16"/>
        <rFont val="宋体"/>
        <charset val="134"/>
      </rPr>
      <t>户，共计</t>
    </r>
    <r>
      <rPr>
        <sz val="16"/>
        <rFont val="Times New Roman"/>
        <charset val="134"/>
      </rPr>
      <t>705</t>
    </r>
    <r>
      <rPr>
        <sz val="16"/>
        <rFont val="宋体"/>
        <charset val="134"/>
      </rPr>
      <t>头，共计</t>
    </r>
    <r>
      <rPr>
        <sz val="16"/>
        <rFont val="Times New Roman"/>
        <charset val="134"/>
      </rPr>
      <t>211.5</t>
    </r>
    <r>
      <rPr>
        <sz val="16"/>
        <rFont val="宋体"/>
        <charset val="134"/>
      </rPr>
      <t>元；塔孜勒克村</t>
    </r>
    <r>
      <rPr>
        <sz val="16"/>
        <rFont val="Times New Roman"/>
        <charset val="134"/>
      </rPr>
      <t>198</t>
    </r>
    <r>
      <rPr>
        <sz val="16"/>
        <rFont val="宋体"/>
        <charset val="134"/>
      </rPr>
      <t>户，共计</t>
    </r>
    <r>
      <rPr>
        <sz val="16"/>
        <rFont val="Times New Roman"/>
        <charset val="134"/>
      </rPr>
      <t>606</t>
    </r>
    <r>
      <rPr>
        <sz val="16"/>
        <rFont val="宋体"/>
        <charset val="134"/>
      </rPr>
      <t>头，共计</t>
    </r>
    <r>
      <rPr>
        <sz val="16"/>
        <rFont val="Times New Roman"/>
        <charset val="134"/>
      </rPr>
      <t>181.8</t>
    </r>
    <r>
      <rPr>
        <sz val="16"/>
        <rFont val="宋体"/>
        <charset val="134"/>
      </rPr>
      <t>万元；托格其村</t>
    </r>
    <r>
      <rPr>
        <sz val="16"/>
        <rFont val="Times New Roman"/>
        <charset val="134"/>
      </rPr>
      <t>23</t>
    </r>
    <r>
      <rPr>
        <sz val="16"/>
        <rFont val="宋体"/>
        <charset val="134"/>
      </rPr>
      <t>头，共计</t>
    </r>
    <r>
      <rPr>
        <sz val="16"/>
        <rFont val="Times New Roman"/>
        <charset val="134"/>
      </rPr>
      <t>155</t>
    </r>
    <r>
      <rPr>
        <sz val="16"/>
        <rFont val="宋体"/>
        <charset val="134"/>
      </rPr>
      <t>头，共计</t>
    </r>
    <r>
      <rPr>
        <sz val="16"/>
        <rFont val="Times New Roman"/>
        <charset val="134"/>
      </rPr>
      <t>46.5</t>
    </r>
    <r>
      <rPr>
        <sz val="16"/>
        <rFont val="宋体"/>
        <charset val="134"/>
      </rPr>
      <t>万元；恰尔巴格村</t>
    </r>
    <r>
      <rPr>
        <sz val="16"/>
        <rFont val="Times New Roman"/>
        <charset val="134"/>
      </rPr>
      <t>13</t>
    </r>
    <r>
      <rPr>
        <sz val="16"/>
        <rFont val="宋体"/>
        <charset val="134"/>
      </rPr>
      <t>户，共计</t>
    </r>
    <r>
      <rPr>
        <sz val="16"/>
        <rFont val="Times New Roman"/>
        <charset val="134"/>
      </rPr>
      <t>14</t>
    </r>
    <r>
      <rPr>
        <sz val="16"/>
        <rFont val="宋体"/>
        <charset val="134"/>
      </rPr>
      <t>头，共计</t>
    </r>
    <r>
      <rPr>
        <sz val="16"/>
        <rFont val="Times New Roman"/>
        <charset val="134"/>
      </rPr>
      <t>4.2</t>
    </r>
    <r>
      <rPr>
        <sz val="16"/>
        <rFont val="宋体"/>
        <charset val="134"/>
      </rPr>
      <t>万元；依克其来村</t>
    </r>
    <r>
      <rPr>
        <sz val="16"/>
        <rFont val="Times New Roman"/>
        <charset val="134"/>
      </rPr>
      <t>2</t>
    </r>
    <r>
      <rPr>
        <sz val="16"/>
        <rFont val="宋体"/>
        <charset val="134"/>
      </rPr>
      <t>户，共计</t>
    </r>
    <r>
      <rPr>
        <sz val="16"/>
        <rFont val="Times New Roman"/>
        <charset val="134"/>
      </rPr>
      <t>2</t>
    </r>
    <r>
      <rPr>
        <sz val="16"/>
        <rFont val="宋体"/>
        <charset val="134"/>
      </rPr>
      <t>头，共计</t>
    </r>
    <r>
      <rPr>
        <sz val="16"/>
        <rFont val="Times New Roman"/>
        <charset val="134"/>
      </rPr>
      <t>0.6</t>
    </r>
    <r>
      <rPr>
        <sz val="16"/>
        <rFont val="宋体"/>
        <charset val="134"/>
      </rPr>
      <t>万元。引进良种能繁母畜养殖（牛）涉及农户</t>
    </r>
    <r>
      <rPr>
        <sz val="16"/>
        <rFont val="Times New Roman"/>
        <charset val="134"/>
      </rPr>
      <t>464</t>
    </r>
    <r>
      <rPr>
        <sz val="16"/>
        <rFont val="宋体"/>
        <charset val="134"/>
      </rPr>
      <t>户，一共</t>
    </r>
    <r>
      <rPr>
        <sz val="16"/>
        <rFont val="Times New Roman"/>
        <charset val="134"/>
      </rPr>
      <t>1493</t>
    </r>
    <r>
      <rPr>
        <sz val="16"/>
        <rFont val="宋体"/>
        <charset val="134"/>
      </rPr>
      <t>头，按照每头牛补助</t>
    </r>
    <r>
      <rPr>
        <sz val="16"/>
        <rFont val="Times New Roman"/>
        <charset val="134"/>
      </rPr>
      <t>0.3</t>
    </r>
    <r>
      <rPr>
        <sz val="16"/>
        <rFont val="宋体"/>
        <charset val="134"/>
      </rPr>
      <t>万元标准，共计补助</t>
    </r>
    <r>
      <rPr>
        <sz val="16"/>
        <rFont val="Times New Roman"/>
        <charset val="134"/>
      </rPr>
      <t>447.9</t>
    </r>
    <r>
      <rPr>
        <sz val="16"/>
        <rFont val="宋体"/>
        <charset val="134"/>
      </rPr>
      <t>万元。</t>
    </r>
  </si>
  <si>
    <r>
      <rPr>
        <sz val="16"/>
        <rFont val="宋体"/>
        <charset val="134"/>
      </rPr>
      <t>壮大发展入户项目，可巩固拓展</t>
    </r>
    <r>
      <rPr>
        <sz val="16"/>
        <rFont val="Times New Roman"/>
        <charset val="134"/>
      </rPr>
      <t>464</t>
    </r>
    <r>
      <rPr>
        <sz val="16"/>
        <rFont val="宋体"/>
        <charset val="134"/>
      </rPr>
      <t>户已脱贫户（含监测帮扶家庭）产业发展，进一步带动自身经济增长；确保已脱贫户（含监测帮扶家庭）脱贫后稳得住，有产业，能发展；激发内生动力，确保脱贫后能发展</t>
    </r>
  </si>
  <si>
    <t>AKT-DHJB-011-9</t>
  </si>
  <si>
    <t>木吉乡引进良种母畜补助项目</t>
  </si>
  <si>
    <t>木吉乡昆提别斯村、木吉村、布拉克村、琼让村</t>
  </si>
  <si>
    <r>
      <rPr>
        <sz val="16"/>
        <rFont val="宋体"/>
        <charset val="134"/>
      </rPr>
      <t>引进良种母羊</t>
    </r>
    <r>
      <rPr>
        <sz val="16"/>
        <rFont val="Times New Roman"/>
        <charset val="134"/>
      </rPr>
      <t>640</t>
    </r>
    <r>
      <rPr>
        <sz val="16"/>
        <rFont val="宋体"/>
        <charset val="134"/>
      </rPr>
      <t>只，（其中布拉克村</t>
    </r>
    <r>
      <rPr>
        <sz val="16"/>
        <rFont val="Times New Roman"/>
        <charset val="134"/>
      </rPr>
      <t>25</t>
    </r>
    <r>
      <rPr>
        <sz val="16"/>
        <rFont val="宋体"/>
        <charset val="134"/>
      </rPr>
      <t>只，补助</t>
    </r>
    <r>
      <rPr>
        <sz val="16"/>
        <rFont val="Times New Roman"/>
        <charset val="134"/>
      </rPr>
      <t>1</t>
    </r>
    <r>
      <rPr>
        <sz val="16"/>
        <rFont val="宋体"/>
        <charset val="134"/>
      </rPr>
      <t>万元；昆提别斯村</t>
    </r>
    <r>
      <rPr>
        <sz val="16"/>
        <rFont val="Times New Roman"/>
        <charset val="134"/>
      </rPr>
      <t>75</t>
    </r>
    <r>
      <rPr>
        <sz val="16"/>
        <rFont val="宋体"/>
        <charset val="134"/>
      </rPr>
      <t>只，补助</t>
    </r>
    <r>
      <rPr>
        <sz val="16"/>
        <rFont val="Times New Roman"/>
        <charset val="134"/>
      </rPr>
      <t>3</t>
    </r>
    <r>
      <rPr>
        <sz val="16"/>
        <rFont val="宋体"/>
        <charset val="134"/>
      </rPr>
      <t>万元；木吉村</t>
    </r>
    <r>
      <rPr>
        <sz val="16"/>
        <rFont val="Times New Roman"/>
        <charset val="134"/>
      </rPr>
      <t>185</t>
    </r>
    <r>
      <rPr>
        <sz val="16"/>
        <rFont val="宋体"/>
        <charset val="134"/>
      </rPr>
      <t>只，补助</t>
    </r>
    <r>
      <rPr>
        <sz val="16"/>
        <rFont val="Times New Roman"/>
        <charset val="134"/>
      </rPr>
      <t>7.4</t>
    </r>
    <r>
      <rPr>
        <sz val="16"/>
        <rFont val="宋体"/>
        <charset val="134"/>
      </rPr>
      <t>万元；琼让村</t>
    </r>
    <r>
      <rPr>
        <sz val="16"/>
        <rFont val="Times New Roman"/>
        <charset val="134"/>
      </rPr>
      <t>355</t>
    </r>
    <r>
      <rPr>
        <sz val="16"/>
        <rFont val="宋体"/>
        <charset val="134"/>
      </rPr>
      <t>只，补助</t>
    </r>
    <r>
      <rPr>
        <sz val="16"/>
        <rFont val="Times New Roman"/>
        <charset val="134"/>
      </rPr>
      <t>14.2</t>
    </r>
    <r>
      <rPr>
        <sz val="16"/>
        <rFont val="宋体"/>
        <charset val="134"/>
      </rPr>
      <t>万元；共计</t>
    </r>
    <r>
      <rPr>
        <sz val="16"/>
        <rFont val="Times New Roman"/>
        <charset val="134"/>
      </rPr>
      <t>25.6</t>
    </r>
    <r>
      <rPr>
        <sz val="16"/>
        <rFont val="宋体"/>
        <charset val="134"/>
      </rPr>
      <t>万元）</t>
    </r>
  </si>
  <si>
    <t>木吉乡</t>
  </si>
  <si>
    <t>引进良钟乡母羊改良木吉乡羊品种，提升母羊品种的优质率</t>
  </si>
  <si>
    <r>
      <rPr>
        <sz val="16"/>
        <rFont val="宋体"/>
        <charset val="134"/>
      </rPr>
      <t>对</t>
    </r>
    <r>
      <rPr>
        <sz val="16"/>
        <rFont val="Times New Roman"/>
        <charset val="134"/>
      </rPr>
      <t>51</t>
    </r>
    <r>
      <rPr>
        <sz val="16"/>
        <rFont val="宋体"/>
        <charset val="134"/>
      </rPr>
      <t>户采购</t>
    </r>
    <r>
      <rPr>
        <sz val="16"/>
        <rFont val="Times New Roman"/>
        <charset val="134"/>
      </rPr>
      <t>640</t>
    </r>
    <r>
      <rPr>
        <sz val="16"/>
        <rFont val="宋体"/>
        <charset val="134"/>
      </rPr>
      <t>只母羊进行品种改良，有效发展畜牧业，优化品质，每户增加牧民收入</t>
    </r>
    <r>
      <rPr>
        <sz val="16"/>
        <rFont val="Times New Roman"/>
        <charset val="134"/>
      </rPr>
      <t>400</t>
    </r>
    <r>
      <rPr>
        <sz val="16"/>
        <rFont val="宋体"/>
        <charset val="134"/>
      </rPr>
      <t>元</t>
    </r>
  </si>
  <si>
    <t>AKT-DHJB-011-10</t>
  </si>
  <si>
    <t>加马铁热克乡引进良种母畜补助项目</t>
  </si>
  <si>
    <t>引进良种母畜（牛175头、羊69只）</t>
  </si>
  <si>
    <t>赛克孜艾日克村、巴格拉村、阔什铁热克村、乌卡买里村、喀什博依村、阔纳霍依拉村</t>
  </si>
  <si>
    <t>加马铁热克乡引进良种母畜（牛涉及农户110户175头、14户羊69只），共计55.26万元。</t>
  </si>
  <si>
    <t>AKT-DHJB-011-11</t>
  </si>
  <si>
    <t>玉麦镇引进良种母畜补助项目</t>
  </si>
  <si>
    <t>恰格尔村、玉麦村、英阿依玛克村、尤喀克霍伊拉村、库尼萨克村、喀什艾日克村、加依铁热克村、兰干村、霍伊拉艾日克村</t>
  </si>
  <si>
    <r>
      <rPr>
        <sz val="16"/>
        <rFont val="宋体"/>
        <charset val="134"/>
      </rPr>
      <t>玉麦镇计划对养殖户引进良种母牛（西门塔尔牛）进行补助，共计</t>
    </r>
    <r>
      <rPr>
        <sz val="16"/>
        <rFont val="Times New Roman"/>
        <charset val="134"/>
      </rPr>
      <t>755</t>
    </r>
    <r>
      <rPr>
        <sz val="16"/>
        <rFont val="宋体"/>
        <charset val="134"/>
      </rPr>
      <t>头，每头补助</t>
    </r>
    <r>
      <rPr>
        <sz val="16"/>
        <rFont val="Times New Roman"/>
        <charset val="134"/>
      </rPr>
      <t>0.3</t>
    </r>
    <r>
      <rPr>
        <sz val="16"/>
        <rFont val="宋体"/>
        <charset val="134"/>
      </rPr>
      <t>万元，共计</t>
    </r>
    <r>
      <rPr>
        <sz val="16"/>
        <rFont val="Times New Roman"/>
        <charset val="134"/>
      </rPr>
      <t>226.5</t>
    </r>
    <r>
      <rPr>
        <sz val="16"/>
        <rFont val="宋体"/>
        <charset val="134"/>
      </rPr>
      <t>万元；其中：恰格尔村</t>
    </r>
    <r>
      <rPr>
        <sz val="16"/>
        <rFont val="Times New Roman"/>
        <charset val="134"/>
      </rPr>
      <t>39</t>
    </r>
    <r>
      <rPr>
        <sz val="16"/>
        <rFont val="宋体"/>
        <charset val="134"/>
      </rPr>
      <t>头</t>
    </r>
    <r>
      <rPr>
        <sz val="16"/>
        <rFont val="Times New Roman"/>
        <charset val="134"/>
      </rPr>
      <t>30</t>
    </r>
    <r>
      <rPr>
        <sz val="16"/>
        <rFont val="宋体"/>
        <charset val="134"/>
      </rPr>
      <t>户、玉麦村</t>
    </r>
    <r>
      <rPr>
        <sz val="16"/>
        <rFont val="Times New Roman"/>
        <charset val="134"/>
      </rPr>
      <t>113</t>
    </r>
    <r>
      <rPr>
        <sz val="16"/>
        <rFont val="宋体"/>
        <charset val="134"/>
      </rPr>
      <t>头</t>
    </r>
    <r>
      <rPr>
        <sz val="16"/>
        <rFont val="Times New Roman"/>
        <charset val="134"/>
      </rPr>
      <t>65</t>
    </r>
    <r>
      <rPr>
        <sz val="16"/>
        <rFont val="宋体"/>
        <charset val="134"/>
      </rPr>
      <t>户、英阿依玛克村</t>
    </r>
    <r>
      <rPr>
        <sz val="16"/>
        <rFont val="Times New Roman"/>
        <charset val="134"/>
      </rPr>
      <t>50</t>
    </r>
    <r>
      <rPr>
        <sz val="16"/>
        <rFont val="宋体"/>
        <charset val="134"/>
      </rPr>
      <t>头</t>
    </r>
    <r>
      <rPr>
        <sz val="16"/>
        <rFont val="Times New Roman"/>
        <charset val="134"/>
      </rPr>
      <t>35</t>
    </r>
    <r>
      <rPr>
        <sz val="16"/>
        <rFont val="宋体"/>
        <charset val="134"/>
      </rPr>
      <t>户、尤喀克霍伊拉村</t>
    </r>
    <r>
      <rPr>
        <sz val="16"/>
        <rFont val="Times New Roman"/>
        <charset val="134"/>
      </rPr>
      <t>143</t>
    </r>
    <r>
      <rPr>
        <sz val="16"/>
        <rFont val="宋体"/>
        <charset val="134"/>
      </rPr>
      <t>头</t>
    </r>
    <r>
      <rPr>
        <sz val="16"/>
        <rFont val="Times New Roman"/>
        <charset val="134"/>
      </rPr>
      <t>70</t>
    </r>
    <r>
      <rPr>
        <sz val="16"/>
        <rFont val="宋体"/>
        <charset val="134"/>
      </rPr>
      <t>户、库尼萨克村</t>
    </r>
    <r>
      <rPr>
        <sz val="16"/>
        <rFont val="Times New Roman"/>
        <charset val="134"/>
      </rPr>
      <t>257</t>
    </r>
    <r>
      <rPr>
        <sz val="16"/>
        <rFont val="宋体"/>
        <charset val="134"/>
      </rPr>
      <t>头</t>
    </r>
    <r>
      <rPr>
        <sz val="16"/>
        <rFont val="Times New Roman"/>
        <charset val="134"/>
      </rPr>
      <t>101</t>
    </r>
    <r>
      <rPr>
        <sz val="16"/>
        <rFont val="宋体"/>
        <charset val="134"/>
      </rPr>
      <t>户、喀什艾日克村</t>
    </r>
    <r>
      <rPr>
        <sz val="16"/>
        <rFont val="Times New Roman"/>
        <charset val="134"/>
      </rPr>
      <t>78</t>
    </r>
    <r>
      <rPr>
        <sz val="16"/>
        <rFont val="宋体"/>
        <charset val="134"/>
      </rPr>
      <t>头</t>
    </r>
    <r>
      <rPr>
        <sz val="16"/>
        <rFont val="Times New Roman"/>
        <charset val="134"/>
      </rPr>
      <t>35</t>
    </r>
    <r>
      <rPr>
        <sz val="16"/>
        <rFont val="宋体"/>
        <charset val="134"/>
      </rPr>
      <t>户、加依铁热克村</t>
    </r>
    <r>
      <rPr>
        <sz val="16"/>
        <rFont val="Times New Roman"/>
        <charset val="134"/>
      </rPr>
      <t>15</t>
    </r>
    <r>
      <rPr>
        <sz val="16"/>
        <rFont val="宋体"/>
        <charset val="134"/>
      </rPr>
      <t>头</t>
    </r>
    <r>
      <rPr>
        <sz val="16"/>
        <rFont val="Times New Roman"/>
        <charset val="134"/>
      </rPr>
      <t>15</t>
    </r>
    <r>
      <rPr>
        <sz val="16"/>
        <rFont val="宋体"/>
        <charset val="134"/>
      </rPr>
      <t>户、兰干村</t>
    </r>
    <r>
      <rPr>
        <sz val="16"/>
        <rFont val="Times New Roman"/>
        <charset val="134"/>
      </rPr>
      <t>48</t>
    </r>
    <r>
      <rPr>
        <sz val="16"/>
        <rFont val="宋体"/>
        <charset val="134"/>
      </rPr>
      <t>头</t>
    </r>
    <r>
      <rPr>
        <sz val="16"/>
        <rFont val="Times New Roman"/>
        <charset val="134"/>
      </rPr>
      <t>10</t>
    </r>
    <r>
      <rPr>
        <sz val="16"/>
        <rFont val="宋体"/>
        <charset val="134"/>
      </rPr>
      <t>户、霍伊拉艾日克村</t>
    </r>
    <r>
      <rPr>
        <sz val="16"/>
        <rFont val="Times New Roman"/>
        <charset val="134"/>
      </rPr>
      <t>12</t>
    </r>
    <r>
      <rPr>
        <sz val="16"/>
        <rFont val="宋体"/>
        <charset val="134"/>
      </rPr>
      <t>头</t>
    </r>
    <r>
      <rPr>
        <sz val="16"/>
        <rFont val="Times New Roman"/>
        <charset val="134"/>
      </rPr>
      <t>7</t>
    </r>
    <r>
      <rPr>
        <sz val="16"/>
        <rFont val="宋体"/>
        <charset val="134"/>
      </rPr>
      <t>户。</t>
    </r>
  </si>
  <si>
    <t>提高奶牛产奶水平，带动奶业的发展，推动奶牛品种改良，带动农民增收增益。</t>
  </si>
  <si>
    <t>推动重大动物疫病防控，畜禽产品质量安全监管，推动畜牧业平稳，健康，可持续发展。</t>
  </si>
  <si>
    <t>AKT-DHJB-011-12</t>
  </si>
  <si>
    <t>恰格尔村、玉麦村、英阿依玛克村、尤喀克霍伊拉村、库尼萨克村、喀什艾日克村、加依铁热克村</t>
  </si>
  <si>
    <r>
      <rPr>
        <sz val="16"/>
        <rFont val="宋体"/>
        <charset val="134"/>
      </rPr>
      <t>玉麦镇计划对养殖户引进良种母羊（柯尔克孜羊）进行补助，共计</t>
    </r>
    <r>
      <rPr>
        <sz val="16"/>
        <rFont val="Times New Roman"/>
        <charset val="134"/>
      </rPr>
      <t>977</t>
    </r>
    <r>
      <rPr>
        <sz val="16"/>
        <rFont val="宋体"/>
        <charset val="134"/>
      </rPr>
      <t>只，每只补助</t>
    </r>
    <r>
      <rPr>
        <sz val="16"/>
        <rFont val="Times New Roman"/>
        <charset val="134"/>
      </rPr>
      <t>0.04</t>
    </r>
    <r>
      <rPr>
        <sz val="16"/>
        <rFont val="宋体"/>
        <charset val="134"/>
      </rPr>
      <t>万元，共计</t>
    </r>
    <r>
      <rPr>
        <sz val="16"/>
        <rFont val="Times New Roman"/>
        <charset val="134"/>
      </rPr>
      <t>39.08</t>
    </r>
    <r>
      <rPr>
        <sz val="16"/>
        <rFont val="宋体"/>
        <charset val="134"/>
      </rPr>
      <t>万元；其中：恰格尔村</t>
    </r>
    <r>
      <rPr>
        <sz val="16"/>
        <rFont val="Times New Roman"/>
        <charset val="134"/>
      </rPr>
      <t>73</t>
    </r>
    <r>
      <rPr>
        <sz val="16"/>
        <rFont val="宋体"/>
        <charset val="134"/>
      </rPr>
      <t>只</t>
    </r>
    <r>
      <rPr>
        <sz val="16"/>
        <rFont val="Times New Roman"/>
        <charset val="134"/>
      </rPr>
      <t>13</t>
    </r>
    <r>
      <rPr>
        <sz val="16"/>
        <rFont val="宋体"/>
        <charset val="134"/>
      </rPr>
      <t>户、玉麦村</t>
    </r>
    <r>
      <rPr>
        <sz val="16"/>
        <rFont val="Times New Roman"/>
        <charset val="134"/>
      </rPr>
      <t>212</t>
    </r>
    <r>
      <rPr>
        <sz val="16"/>
        <rFont val="宋体"/>
        <charset val="134"/>
      </rPr>
      <t>只</t>
    </r>
    <r>
      <rPr>
        <sz val="16"/>
        <rFont val="Times New Roman"/>
        <charset val="134"/>
      </rPr>
      <t>37</t>
    </r>
    <r>
      <rPr>
        <sz val="16"/>
        <rFont val="宋体"/>
        <charset val="134"/>
      </rPr>
      <t>户、英阿依玛克村</t>
    </r>
    <r>
      <rPr>
        <sz val="16"/>
        <rFont val="Times New Roman"/>
        <charset val="134"/>
      </rPr>
      <t>41</t>
    </r>
    <r>
      <rPr>
        <sz val="16"/>
        <rFont val="宋体"/>
        <charset val="134"/>
      </rPr>
      <t>只</t>
    </r>
    <r>
      <rPr>
        <sz val="16"/>
        <rFont val="Times New Roman"/>
        <charset val="134"/>
      </rPr>
      <t>13</t>
    </r>
    <r>
      <rPr>
        <sz val="16"/>
        <rFont val="宋体"/>
        <charset val="134"/>
      </rPr>
      <t>户、尤喀克霍伊拉村</t>
    </r>
    <r>
      <rPr>
        <sz val="16"/>
        <rFont val="Times New Roman"/>
        <charset val="134"/>
      </rPr>
      <t>89</t>
    </r>
    <r>
      <rPr>
        <sz val="16"/>
        <rFont val="宋体"/>
        <charset val="134"/>
      </rPr>
      <t>只</t>
    </r>
    <r>
      <rPr>
        <sz val="16"/>
        <rFont val="Times New Roman"/>
        <charset val="134"/>
      </rPr>
      <t>7</t>
    </r>
    <r>
      <rPr>
        <sz val="16"/>
        <rFont val="宋体"/>
        <charset val="134"/>
      </rPr>
      <t>户、库尼萨克村</t>
    </r>
    <r>
      <rPr>
        <sz val="16"/>
        <rFont val="Times New Roman"/>
        <charset val="134"/>
      </rPr>
      <t>159</t>
    </r>
    <r>
      <rPr>
        <sz val="16"/>
        <rFont val="宋体"/>
        <charset val="134"/>
      </rPr>
      <t>头</t>
    </r>
    <r>
      <rPr>
        <sz val="16"/>
        <rFont val="Times New Roman"/>
        <charset val="134"/>
      </rPr>
      <t>17</t>
    </r>
    <r>
      <rPr>
        <sz val="16"/>
        <rFont val="宋体"/>
        <charset val="134"/>
      </rPr>
      <t>户、喀什艾日克村</t>
    </r>
    <r>
      <rPr>
        <sz val="16"/>
        <rFont val="Times New Roman"/>
        <charset val="134"/>
      </rPr>
      <t>238</t>
    </r>
    <r>
      <rPr>
        <sz val="16"/>
        <rFont val="宋体"/>
        <charset val="134"/>
      </rPr>
      <t>只</t>
    </r>
    <r>
      <rPr>
        <sz val="16"/>
        <rFont val="Times New Roman"/>
        <charset val="134"/>
      </rPr>
      <t>28</t>
    </r>
    <r>
      <rPr>
        <sz val="16"/>
        <rFont val="宋体"/>
        <charset val="134"/>
      </rPr>
      <t>户、加依铁热克村</t>
    </r>
    <r>
      <rPr>
        <sz val="16"/>
        <rFont val="Times New Roman"/>
        <charset val="134"/>
      </rPr>
      <t>165</t>
    </r>
    <r>
      <rPr>
        <sz val="16"/>
        <rFont val="宋体"/>
        <charset val="134"/>
      </rPr>
      <t>只</t>
    </r>
    <r>
      <rPr>
        <sz val="16"/>
        <rFont val="Times New Roman"/>
        <charset val="134"/>
      </rPr>
      <t>19</t>
    </r>
    <r>
      <rPr>
        <sz val="16"/>
        <rFont val="宋体"/>
        <charset val="134"/>
      </rPr>
      <t>户。</t>
    </r>
  </si>
  <si>
    <t>提高母羊产奶水平，带动奶业的发展，推动母羊品种改良，带动农民增收增益。</t>
  </si>
  <si>
    <t>AKT-DHJB-011-13</t>
  </si>
  <si>
    <t>巴仁乡引进良种母畜补助项目</t>
  </si>
  <si>
    <t>引进良种母畜</t>
  </si>
  <si>
    <r>
      <rPr>
        <sz val="16"/>
        <rFont val="宋体"/>
        <charset val="134"/>
      </rPr>
      <t>引进</t>
    </r>
    <r>
      <rPr>
        <sz val="16"/>
        <rFont val="Times New Roman"/>
        <charset val="134"/>
      </rPr>
      <t>509</t>
    </r>
    <r>
      <rPr>
        <sz val="16"/>
        <rFont val="宋体"/>
        <charset val="134"/>
      </rPr>
      <t>头西门塔尔牛，补助</t>
    </r>
    <r>
      <rPr>
        <sz val="16"/>
        <rFont val="Times New Roman"/>
        <charset val="134"/>
      </rPr>
      <t>0.3</t>
    </r>
    <r>
      <rPr>
        <sz val="16"/>
        <rFont val="宋体"/>
        <charset val="134"/>
      </rPr>
      <t>万元</t>
    </r>
    <r>
      <rPr>
        <sz val="16"/>
        <rFont val="Times New Roman"/>
        <charset val="134"/>
      </rPr>
      <t>/</t>
    </r>
    <r>
      <rPr>
        <sz val="16"/>
        <rFont val="宋体"/>
        <charset val="134"/>
      </rPr>
      <t>头。其中：阿热买里村</t>
    </r>
    <r>
      <rPr>
        <sz val="16"/>
        <rFont val="Times New Roman"/>
        <charset val="134"/>
      </rPr>
      <t>374</t>
    </r>
    <r>
      <rPr>
        <sz val="16"/>
        <rFont val="宋体"/>
        <charset val="134"/>
      </rPr>
      <t>头，合计补助</t>
    </r>
    <r>
      <rPr>
        <sz val="16"/>
        <rFont val="Times New Roman"/>
        <charset val="134"/>
      </rPr>
      <t>111.946</t>
    </r>
    <r>
      <rPr>
        <sz val="16"/>
        <rFont val="宋体"/>
        <charset val="134"/>
      </rPr>
      <t>万元；库尔干村</t>
    </r>
    <r>
      <rPr>
        <sz val="16"/>
        <rFont val="Times New Roman"/>
        <charset val="134"/>
      </rPr>
      <t>71</t>
    </r>
    <r>
      <rPr>
        <sz val="16"/>
        <rFont val="宋体"/>
        <charset val="134"/>
      </rPr>
      <t>头，合计补助</t>
    </r>
    <r>
      <rPr>
        <sz val="16"/>
        <rFont val="Times New Roman"/>
        <charset val="134"/>
      </rPr>
      <t>21.3</t>
    </r>
    <r>
      <rPr>
        <sz val="16"/>
        <rFont val="宋体"/>
        <charset val="134"/>
      </rPr>
      <t>万元；古勒巴格村</t>
    </r>
    <r>
      <rPr>
        <sz val="16"/>
        <rFont val="Times New Roman"/>
        <charset val="134"/>
      </rPr>
      <t>46</t>
    </r>
    <r>
      <rPr>
        <sz val="16"/>
        <rFont val="宋体"/>
        <charset val="134"/>
      </rPr>
      <t>头，合计补助</t>
    </r>
    <r>
      <rPr>
        <sz val="16"/>
        <rFont val="Times New Roman"/>
        <charset val="134"/>
      </rPr>
      <t>13.8</t>
    </r>
    <r>
      <rPr>
        <sz val="16"/>
        <rFont val="宋体"/>
        <charset val="134"/>
      </rPr>
      <t>万元；阔洪其村</t>
    </r>
    <r>
      <rPr>
        <sz val="16"/>
        <rFont val="Times New Roman"/>
        <charset val="134"/>
      </rPr>
      <t>10</t>
    </r>
    <r>
      <rPr>
        <sz val="16"/>
        <rFont val="宋体"/>
        <charset val="134"/>
      </rPr>
      <t>头，合计补助</t>
    </r>
    <r>
      <rPr>
        <sz val="16"/>
        <rFont val="Times New Roman"/>
        <charset val="134"/>
      </rPr>
      <t>3</t>
    </r>
    <r>
      <rPr>
        <sz val="16"/>
        <rFont val="宋体"/>
        <charset val="134"/>
      </rPr>
      <t>万元；且克村</t>
    </r>
    <r>
      <rPr>
        <sz val="16"/>
        <rFont val="Times New Roman"/>
        <charset val="134"/>
      </rPr>
      <t>8</t>
    </r>
    <r>
      <rPr>
        <sz val="16"/>
        <rFont val="宋体"/>
        <charset val="134"/>
      </rPr>
      <t>头，合计补助</t>
    </r>
    <r>
      <rPr>
        <sz val="16"/>
        <rFont val="Times New Roman"/>
        <charset val="134"/>
      </rPr>
      <t>2.4</t>
    </r>
    <r>
      <rPr>
        <sz val="16"/>
        <rFont val="宋体"/>
        <charset val="134"/>
      </rPr>
      <t>万元。</t>
    </r>
  </si>
  <si>
    <t>扶持本村养殖户扩大生产，激励养殖户积极性，促进养殖户不断增收创收，进一步提高养殖户的经济收入，加强群众的幸福感与获得感。</t>
  </si>
  <si>
    <t>通过项目实施，发展壮大养殖产业，推动乡村产业健康持续发展，扩大产业生产规模，有效助力乡村振兴，带动村民增收，带动村民就近就地就业，壮大村集体经济收入。</t>
  </si>
  <si>
    <t>AKT-DHJB-011-14</t>
  </si>
  <si>
    <r>
      <rPr>
        <sz val="16"/>
        <rFont val="宋体"/>
        <charset val="134"/>
      </rPr>
      <t>引进</t>
    </r>
    <r>
      <rPr>
        <sz val="16"/>
        <rFont val="Times New Roman"/>
        <charset val="134"/>
      </rPr>
      <t>1079</t>
    </r>
    <r>
      <rPr>
        <sz val="16"/>
        <rFont val="宋体"/>
        <charset val="134"/>
      </rPr>
      <t>只良种羊，补助</t>
    </r>
    <r>
      <rPr>
        <sz val="16"/>
        <rFont val="Times New Roman"/>
        <charset val="134"/>
      </rPr>
      <t>0.04</t>
    </r>
    <r>
      <rPr>
        <sz val="16"/>
        <rFont val="宋体"/>
        <charset val="134"/>
      </rPr>
      <t>万元</t>
    </r>
    <r>
      <rPr>
        <sz val="16"/>
        <rFont val="Times New Roman"/>
        <charset val="134"/>
      </rPr>
      <t>/</t>
    </r>
    <r>
      <rPr>
        <sz val="16"/>
        <rFont val="宋体"/>
        <charset val="134"/>
      </rPr>
      <t>只。其中：阿热买里村</t>
    </r>
    <r>
      <rPr>
        <sz val="16"/>
        <rFont val="Times New Roman"/>
        <charset val="134"/>
      </rPr>
      <t>802</t>
    </r>
    <r>
      <rPr>
        <sz val="16"/>
        <rFont val="宋体"/>
        <charset val="134"/>
      </rPr>
      <t>只，合计补助</t>
    </r>
    <r>
      <rPr>
        <sz val="16"/>
        <rFont val="Times New Roman"/>
        <charset val="134"/>
      </rPr>
      <t>32.058</t>
    </r>
    <r>
      <rPr>
        <sz val="16"/>
        <rFont val="宋体"/>
        <charset val="134"/>
      </rPr>
      <t>万元；古勒巴格村</t>
    </r>
    <r>
      <rPr>
        <sz val="16"/>
        <rFont val="Times New Roman"/>
        <charset val="134"/>
      </rPr>
      <t>242</t>
    </r>
    <r>
      <rPr>
        <sz val="16"/>
        <rFont val="宋体"/>
        <charset val="134"/>
      </rPr>
      <t>只，合计补助</t>
    </r>
    <r>
      <rPr>
        <sz val="16"/>
        <rFont val="Times New Roman"/>
        <charset val="134"/>
      </rPr>
      <t>9.68</t>
    </r>
    <r>
      <rPr>
        <sz val="16"/>
        <rFont val="宋体"/>
        <charset val="134"/>
      </rPr>
      <t>万元；库尔干村</t>
    </r>
    <r>
      <rPr>
        <sz val="16"/>
        <rFont val="Times New Roman"/>
        <charset val="134"/>
      </rPr>
      <t>35</t>
    </r>
    <r>
      <rPr>
        <sz val="16"/>
        <rFont val="宋体"/>
        <charset val="134"/>
      </rPr>
      <t>只，合计补助</t>
    </r>
    <r>
      <rPr>
        <sz val="16"/>
        <rFont val="Times New Roman"/>
        <charset val="134"/>
      </rPr>
      <t>1.4</t>
    </r>
    <r>
      <rPr>
        <sz val="16"/>
        <rFont val="宋体"/>
        <charset val="134"/>
      </rPr>
      <t>万元。</t>
    </r>
  </si>
  <si>
    <t>AKT-DHJB-012-1</t>
  </si>
  <si>
    <t>阿克陶镇自繁良种母畜补助项目</t>
  </si>
  <si>
    <r>
      <rPr>
        <sz val="16"/>
        <rFont val="宋体"/>
        <charset val="134"/>
      </rPr>
      <t>自繁良种母畜（牛</t>
    </r>
    <r>
      <rPr>
        <sz val="16"/>
        <rFont val="Times New Roman"/>
        <charset val="134"/>
      </rPr>
      <t>692</t>
    </r>
    <r>
      <rPr>
        <sz val="16"/>
        <rFont val="宋体"/>
        <charset val="134"/>
      </rPr>
      <t>头、羊</t>
    </r>
    <r>
      <rPr>
        <sz val="16"/>
        <rFont val="Times New Roman"/>
        <charset val="134"/>
      </rPr>
      <t>3253</t>
    </r>
    <r>
      <rPr>
        <sz val="16"/>
        <rFont val="宋体"/>
        <charset val="134"/>
      </rPr>
      <t>只）</t>
    </r>
  </si>
  <si>
    <t>亚格恰克村，诺库其艾日克村，喀依恰艾日克村，奥达艾日克村，巴仁艾日克村，英其开艾日克村，拱拜提艾日克村、央其买里村</t>
  </si>
  <si>
    <r>
      <rPr>
        <sz val="16"/>
        <rFont val="宋体"/>
        <charset val="134"/>
      </rPr>
      <t>阿克陶镇良种母畜自繁项目涉及农户</t>
    </r>
    <r>
      <rPr>
        <sz val="16"/>
        <rFont val="Times New Roman"/>
        <charset val="134"/>
      </rPr>
      <t>939</t>
    </r>
    <r>
      <rPr>
        <sz val="16"/>
        <rFont val="宋体"/>
        <charset val="134"/>
      </rPr>
      <t>户，</t>
    </r>
    <r>
      <rPr>
        <sz val="16"/>
        <rFont val="Times New Roman"/>
        <charset val="134"/>
      </rPr>
      <t>692</t>
    </r>
    <r>
      <rPr>
        <sz val="16"/>
        <rFont val="宋体"/>
        <charset val="134"/>
      </rPr>
      <t>头牛，207.6万元，</t>
    </r>
    <r>
      <rPr>
        <sz val="16"/>
        <rFont val="Times New Roman"/>
        <charset val="134"/>
      </rPr>
      <t>3253</t>
    </r>
    <r>
      <rPr>
        <sz val="16"/>
        <rFont val="宋体"/>
        <charset val="134"/>
      </rPr>
      <t>只羊，涉及资金97.59万元，计划投资305.19万元。（其中亚格恰克村</t>
    </r>
    <r>
      <rPr>
        <sz val="16"/>
        <rFont val="Times New Roman"/>
        <charset val="134"/>
      </rPr>
      <t>5</t>
    </r>
    <r>
      <rPr>
        <sz val="16"/>
        <rFont val="宋体"/>
        <charset val="134"/>
      </rPr>
      <t>户</t>
    </r>
    <r>
      <rPr>
        <sz val="16"/>
        <rFont val="Times New Roman"/>
        <charset val="134"/>
      </rPr>
      <t>47</t>
    </r>
    <r>
      <rPr>
        <sz val="16"/>
        <rFont val="宋体"/>
        <charset val="134"/>
      </rPr>
      <t>只羊涉及资金</t>
    </r>
    <r>
      <rPr>
        <sz val="16"/>
        <rFont val="Times New Roman"/>
        <charset val="134"/>
      </rPr>
      <t>1.41</t>
    </r>
    <r>
      <rPr>
        <sz val="16"/>
        <rFont val="宋体"/>
        <charset val="134"/>
      </rPr>
      <t>万元；诺库其艾日克村</t>
    </r>
    <r>
      <rPr>
        <sz val="16"/>
        <rFont val="Times New Roman"/>
        <charset val="134"/>
      </rPr>
      <t>103</t>
    </r>
    <r>
      <rPr>
        <sz val="16"/>
        <rFont val="宋体"/>
        <charset val="134"/>
      </rPr>
      <t>户</t>
    </r>
    <r>
      <rPr>
        <sz val="16"/>
        <rFont val="Times New Roman"/>
        <charset val="134"/>
      </rPr>
      <t>42</t>
    </r>
    <r>
      <rPr>
        <sz val="16"/>
        <rFont val="宋体"/>
        <charset val="134"/>
      </rPr>
      <t>头牛，</t>
    </r>
    <r>
      <rPr>
        <sz val="16"/>
        <rFont val="Times New Roman"/>
        <charset val="134"/>
      </rPr>
      <t>399</t>
    </r>
    <r>
      <rPr>
        <sz val="16"/>
        <rFont val="宋体"/>
        <charset val="134"/>
      </rPr>
      <t>只羊涉及资金</t>
    </r>
    <r>
      <rPr>
        <sz val="16"/>
        <rFont val="Times New Roman"/>
        <charset val="134"/>
      </rPr>
      <t>24.57</t>
    </r>
    <r>
      <rPr>
        <sz val="16"/>
        <rFont val="宋体"/>
        <charset val="134"/>
      </rPr>
      <t>万元；喀依恰艾日克村</t>
    </r>
    <r>
      <rPr>
        <sz val="16"/>
        <rFont val="Times New Roman"/>
        <charset val="134"/>
      </rPr>
      <t>121</t>
    </r>
    <r>
      <rPr>
        <sz val="16"/>
        <rFont val="宋体"/>
        <charset val="134"/>
      </rPr>
      <t>户</t>
    </r>
    <r>
      <rPr>
        <sz val="16"/>
        <rFont val="Times New Roman"/>
        <charset val="134"/>
      </rPr>
      <t>144</t>
    </r>
    <r>
      <rPr>
        <sz val="16"/>
        <rFont val="宋体"/>
        <charset val="134"/>
      </rPr>
      <t>头牛，</t>
    </r>
    <r>
      <rPr>
        <sz val="16"/>
        <rFont val="Times New Roman"/>
        <charset val="134"/>
      </rPr>
      <t>655</t>
    </r>
    <r>
      <rPr>
        <sz val="16"/>
        <rFont val="宋体"/>
        <charset val="134"/>
      </rPr>
      <t>只羊，涉及资金</t>
    </r>
    <r>
      <rPr>
        <sz val="16"/>
        <rFont val="Times New Roman"/>
        <charset val="134"/>
      </rPr>
      <t>62.85</t>
    </r>
    <r>
      <rPr>
        <sz val="16"/>
        <rFont val="宋体"/>
        <charset val="134"/>
      </rPr>
      <t>万元；奥达艾日克村</t>
    </r>
    <r>
      <rPr>
        <sz val="16"/>
        <rFont val="Times New Roman"/>
        <charset val="134"/>
      </rPr>
      <t>78</t>
    </r>
    <r>
      <rPr>
        <sz val="16"/>
        <rFont val="宋体"/>
        <charset val="134"/>
      </rPr>
      <t>户</t>
    </r>
    <r>
      <rPr>
        <sz val="16"/>
        <rFont val="Times New Roman"/>
        <charset val="134"/>
      </rPr>
      <t>39</t>
    </r>
    <r>
      <rPr>
        <sz val="16"/>
        <rFont val="宋体"/>
        <charset val="134"/>
      </rPr>
      <t>头牛，</t>
    </r>
    <r>
      <rPr>
        <sz val="16"/>
        <rFont val="Times New Roman"/>
        <charset val="134"/>
      </rPr>
      <t>213</t>
    </r>
    <r>
      <rPr>
        <sz val="16"/>
        <rFont val="宋体"/>
        <charset val="134"/>
      </rPr>
      <t>只羊涉及资金</t>
    </r>
    <r>
      <rPr>
        <sz val="16"/>
        <rFont val="Times New Roman"/>
        <charset val="134"/>
      </rPr>
      <t>18.09</t>
    </r>
    <r>
      <rPr>
        <sz val="16"/>
        <rFont val="宋体"/>
        <charset val="134"/>
      </rPr>
      <t>万元；巴仁艾日克村</t>
    </r>
    <r>
      <rPr>
        <sz val="16"/>
        <rFont val="Times New Roman"/>
        <charset val="134"/>
      </rPr>
      <t>186</t>
    </r>
    <r>
      <rPr>
        <sz val="16"/>
        <rFont val="宋体"/>
        <charset val="134"/>
      </rPr>
      <t>户</t>
    </r>
    <r>
      <rPr>
        <sz val="16"/>
        <rFont val="Times New Roman"/>
        <charset val="134"/>
      </rPr>
      <t>104</t>
    </r>
    <r>
      <rPr>
        <sz val="16"/>
        <rFont val="宋体"/>
        <charset val="134"/>
      </rPr>
      <t>头牛，</t>
    </r>
    <r>
      <rPr>
        <sz val="16"/>
        <rFont val="Times New Roman"/>
        <charset val="134"/>
      </rPr>
      <t>446</t>
    </r>
    <r>
      <rPr>
        <sz val="16"/>
        <rFont val="宋体"/>
        <charset val="134"/>
      </rPr>
      <t>只羊涉及资金</t>
    </r>
    <r>
      <rPr>
        <sz val="16"/>
        <rFont val="Times New Roman"/>
        <charset val="134"/>
      </rPr>
      <t>44.58</t>
    </r>
    <r>
      <rPr>
        <sz val="16"/>
        <rFont val="宋体"/>
        <charset val="134"/>
      </rPr>
      <t>万元；英其开艾日克村</t>
    </r>
    <r>
      <rPr>
        <sz val="16"/>
        <rFont val="Times New Roman"/>
        <charset val="134"/>
      </rPr>
      <t>294</t>
    </r>
    <r>
      <rPr>
        <sz val="16"/>
        <rFont val="宋体"/>
        <charset val="134"/>
      </rPr>
      <t>户</t>
    </r>
    <r>
      <rPr>
        <sz val="16"/>
        <rFont val="Times New Roman"/>
        <charset val="134"/>
      </rPr>
      <t>251</t>
    </r>
    <r>
      <rPr>
        <sz val="16"/>
        <rFont val="宋体"/>
        <charset val="134"/>
      </rPr>
      <t>头牛，</t>
    </r>
    <r>
      <rPr>
        <sz val="16"/>
        <rFont val="Times New Roman"/>
        <charset val="134"/>
      </rPr>
      <t>1212</t>
    </r>
    <r>
      <rPr>
        <sz val="16"/>
        <rFont val="宋体"/>
        <charset val="134"/>
      </rPr>
      <t>只羊涉及资金</t>
    </r>
    <r>
      <rPr>
        <sz val="16"/>
        <rFont val="Times New Roman"/>
        <charset val="134"/>
      </rPr>
      <t>111.66</t>
    </r>
    <r>
      <rPr>
        <sz val="16"/>
        <rFont val="宋体"/>
        <charset val="134"/>
      </rPr>
      <t>万元；拱拜提艾日克村</t>
    </r>
    <r>
      <rPr>
        <sz val="16"/>
        <rFont val="Times New Roman"/>
        <charset val="134"/>
      </rPr>
      <t>46</t>
    </r>
    <r>
      <rPr>
        <sz val="16"/>
        <rFont val="宋体"/>
        <charset val="134"/>
      </rPr>
      <t>户</t>
    </r>
    <r>
      <rPr>
        <sz val="16"/>
        <rFont val="Times New Roman"/>
        <charset val="134"/>
      </rPr>
      <t>17</t>
    </r>
    <r>
      <rPr>
        <sz val="16"/>
        <rFont val="宋体"/>
        <charset val="134"/>
      </rPr>
      <t>头牛，</t>
    </r>
    <r>
      <rPr>
        <sz val="16"/>
        <rFont val="Times New Roman"/>
        <charset val="134"/>
      </rPr>
      <t>105</t>
    </r>
    <r>
      <rPr>
        <sz val="16"/>
        <rFont val="宋体"/>
        <charset val="134"/>
      </rPr>
      <t>只羊涉及资金</t>
    </r>
    <r>
      <rPr>
        <sz val="16"/>
        <rFont val="Times New Roman"/>
        <charset val="134"/>
      </rPr>
      <t>8.25</t>
    </r>
    <r>
      <rPr>
        <sz val="16"/>
        <rFont val="宋体"/>
        <charset val="134"/>
      </rPr>
      <t>万元；央其买里村</t>
    </r>
    <r>
      <rPr>
        <sz val="16"/>
        <rFont val="Times New Roman"/>
        <charset val="134"/>
      </rPr>
      <t>106</t>
    </r>
    <r>
      <rPr>
        <sz val="16"/>
        <rFont val="宋体"/>
        <charset val="134"/>
      </rPr>
      <t>户</t>
    </r>
    <r>
      <rPr>
        <sz val="16"/>
        <rFont val="Times New Roman"/>
        <charset val="134"/>
      </rPr>
      <t>95</t>
    </r>
    <r>
      <rPr>
        <sz val="16"/>
        <rFont val="宋体"/>
        <charset val="134"/>
      </rPr>
      <t>头牛，</t>
    </r>
    <r>
      <rPr>
        <sz val="16"/>
        <rFont val="Times New Roman"/>
        <charset val="134"/>
      </rPr>
      <t>176</t>
    </r>
    <r>
      <rPr>
        <sz val="16"/>
        <rFont val="宋体"/>
        <charset val="134"/>
      </rPr>
      <t>只羊涉及资金</t>
    </r>
    <r>
      <rPr>
        <sz val="16"/>
        <rFont val="Times New Roman"/>
        <charset val="134"/>
      </rPr>
      <t>33.78</t>
    </r>
    <r>
      <rPr>
        <sz val="16"/>
        <rFont val="宋体"/>
        <charset val="134"/>
      </rPr>
      <t>万元）</t>
    </r>
  </si>
  <si>
    <t>通过自然繁殖，引导农民科学养殖，品种养殖，提升农户养殖效益。</t>
  </si>
  <si>
    <t>AKT-DHJB-012-2</t>
  </si>
  <si>
    <t>喀热开其克乡自繁良种母畜补助项目</t>
  </si>
  <si>
    <t>自繁良种母畜（牛）</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</si>
  <si>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362</t>
    </r>
    <r>
      <rPr>
        <sz val="16"/>
        <rFont val="宋体"/>
        <charset val="134"/>
      </rPr>
      <t>户。其中：托普热勒克村</t>
    </r>
    <r>
      <rPr>
        <sz val="16"/>
        <rFont val="Times New Roman"/>
        <charset val="134"/>
      </rPr>
      <t>60</t>
    </r>
    <r>
      <rPr>
        <sz val="16"/>
        <rFont val="宋体"/>
        <charset val="134"/>
      </rPr>
      <t>户、</t>
    </r>
    <r>
      <rPr>
        <sz val="16"/>
        <rFont val="Times New Roman"/>
        <charset val="134"/>
      </rPr>
      <t>86</t>
    </r>
    <r>
      <rPr>
        <sz val="16"/>
        <rFont val="宋体"/>
        <charset val="134"/>
      </rPr>
      <t>头；博斯坦村</t>
    </r>
    <r>
      <rPr>
        <sz val="16"/>
        <rFont val="Times New Roman"/>
        <charset val="134"/>
      </rPr>
      <t>134</t>
    </r>
    <r>
      <rPr>
        <sz val="16"/>
        <rFont val="宋体"/>
        <charset val="134"/>
      </rPr>
      <t>户、</t>
    </r>
    <r>
      <rPr>
        <sz val="16"/>
        <rFont val="Times New Roman"/>
        <charset val="134"/>
      </rPr>
      <t>301</t>
    </r>
    <r>
      <rPr>
        <sz val="16"/>
        <rFont val="宋体"/>
        <charset val="134"/>
      </rPr>
      <t>头；阔什都维村</t>
    </r>
    <r>
      <rPr>
        <sz val="16"/>
        <rFont val="Times New Roman"/>
        <charset val="134"/>
      </rPr>
      <t>168</t>
    </r>
    <r>
      <rPr>
        <sz val="16"/>
        <rFont val="宋体"/>
        <charset val="134"/>
      </rPr>
      <t>户、</t>
    </r>
    <r>
      <rPr>
        <sz val="16"/>
        <rFont val="Times New Roman"/>
        <charset val="134"/>
      </rPr>
      <t>439</t>
    </r>
    <r>
      <rPr>
        <sz val="16"/>
        <rFont val="宋体"/>
        <charset val="134"/>
      </rPr>
      <t>头。共计自繁</t>
    </r>
    <r>
      <rPr>
        <sz val="16"/>
        <rFont val="Times New Roman"/>
        <charset val="134"/>
      </rPr>
      <t>826</t>
    </r>
    <r>
      <rPr>
        <sz val="16"/>
        <rFont val="宋体"/>
        <charset val="134"/>
      </rPr>
      <t>头、头</t>
    </r>
    <r>
      <rPr>
        <sz val="16"/>
        <rFont val="Times New Roman"/>
        <charset val="134"/>
      </rPr>
      <t>/0.3</t>
    </r>
    <r>
      <rPr>
        <sz val="16"/>
        <rFont val="宋体"/>
        <charset val="134"/>
      </rPr>
      <t>万元，计划投入补助资金</t>
    </r>
    <r>
      <rPr>
        <sz val="16"/>
        <rFont val="Times New Roman"/>
        <charset val="134"/>
      </rPr>
      <t>247.8</t>
    </r>
    <r>
      <rPr>
        <sz val="16"/>
        <rFont val="宋体"/>
        <charset val="134"/>
      </rPr>
      <t>万元。</t>
    </r>
  </si>
  <si>
    <r>
      <rPr>
        <sz val="16"/>
        <rFont val="宋体"/>
        <charset val="134"/>
      </rPr>
      <t>产业精准入户项目发展壮大的优势，计划精准补助入户</t>
    </r>
    <r>
      <rPr>
        <sz val="16"/>
        <rFont val="Times New Roman"/>
        <charset val="134"/>
      </rPr>
      <t>362</t>
    </r>
    <r>
      <rPr>
        <sz val="16"/>
        <rFont val="宋体"/>
        <charset val="134"/>
      </rPr>
      <t>户（含监测帮扶家庭），结合农户产业到户先实施在在补助的方式，巩固拓展发展家庭生产，增加</t>
    </r>
    <r>
      <rPr>
        <sz val="16"/>
        <rFont val="Times New Roman"/>
        <charset val="134"/>
      </rPr>
      <t>362</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</si>
  <si>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362</t>
    </r>
    <r>
      <rPr>
        <sz val="16"/>
        <rFont val="宋体"/>
        <charset val="134"/>
      </rPr>
      <t>户已脱贫户（含监测帮扶家庭）产业发展，进一步带动自身经济增长；确保已脱贫户（含监测帮扶家庭）脱贫后稳得住，有产业，能发展；激发内生动力，，确保脱贫后能持续发展。</t>
    </r>
  </si>
  <si>
    <t>AKT-DHJB-012-3</t>
  </si>
  <si>
    <t>自繁良种母畜（羊）</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</si>
  <si>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137</t>
    </r>
    <r>
      <rPr>
        <sz val="16"/>
        <rFont val="宋体"/>
        <charset val="134"/>
      </rPr>
      <t>户。其中：托普热勒克村</t>
    </r>
    <r>
      <rPr>
        <sz val="16"/>
        <rFont val="Times New Roman"/>
        <charset val="134"/>
      </rPr>
      <t>67</t>
    </r>
    <r>
      <rPr>
        <sz val="16"/>
        <rFont val="宋体"/>
        <charset val="134"/>
      </rPr>
      <t>户、</t>
    </r>
    <r>
      <rPr>
        <sz val="16"/>
        <rFont val="Times New Roman"/>
        <charset val="134"/>
      </rPr>
      <t>275</t>
    </r>
    <r>
      <rPr>
        <sz val="16"/>
        <rFont val="宋体"/>
        <charset val="134"/>
      </rPr>
      <t>只；阔什都维村</t>
    </r>
    <r>
      <rPr>
        <sz val="16"/>
        <rFont val="Times New Roman"/>
        <charset val="134"/>
      </rPr>
      <t>70</t>
    </r>
    <r>
      <rPr>
        <sz val="16"/>
        <rFont val="宋体"/>
        <charset val="134"/>
      </rPr>
      <t>户、</t>
    </r>
    <r>
      <rPr>
        <sz val="16"/>
        <rFont val="Times New Roman"/>
        <charset val="134"/>
      </rPr>
      <t>568</t>
    </r>
    <r>
      <rPr>
        <sz val="16"/>
        <rFont val="宋体"/>
        <charset val="134"/>
      </rPr>
      <t>只。共计自繁</t>
    </r>
    <r>
      <rPr>
        <sz val="16"/>
        <rFont val="Times New Roman"/>
        <charset val="134"/>
      </rPr>
      <t>843</t>
    </r>
    <r>
      <rPr>
        <sz val="16"/>
        <rFont val="宋体"/>
        <charset val="134"/>
      </rPr>
      <t>只、只</t>
    </r>
    <r>
      <rPr>
        <sz val="16"/>
        <rFont val="Times New Roman"/>
        <charset val="134"/>
      </rPr>
      <t>/0.03</t>
    </r>
    <r>
      <rPr>
        <sz val="16"/>
        <rFont val="宋体"/>
        <charset val="134"/>
      </rPr>
      <t>万元，计划投入补助资金25.29万元。</t>
    </r>
  </si>
  <si>
    <r>
      <rPr>
        <sz val="16"/>
        <rFont val="宋体"/>
        <charset val="134"/>
      </rPr>
      <t>产业精准入户项目发展壮大的优势，计划精准补助入户</t>
    </r>
    <r>
      <rPr>
        <sz val="16"/>
        <rFont val="Times New Roman"/>
        <charset val="134"/>
      </rPr>
      <t>137</t>
    </r>
    <r>
      <rPr>
        <sz val="16"/>
        <rFont val="宋体"/>
        <charset val="134"/>
      </rPr>
      <t>户（含监测帮扶家庭），结合农户产业到户先实施在在补助的方式，巩固拓展发展家庭生产，增加</t>
    </r>
    <r>
      <rPr>
        <sz val="16"/>
        <rFont val="Times New Roman"/>
        <charset val="134"/>
      </rPr>
      <t>137</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</si>
  <si>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137</t>
    </r>
    <r>
      <rPr>
        <sz val="16"/>
        <rFont val="宋体"/>
        <charset val="134"/>
      </rPr>
      <t>户已脱贫户（含监测帮扶家庭）产业发展，进一步带动自身经济增长；确保已脱贫户（含监测帮扶家庭）脱贫后稳得住，有产业，能发展；激发内生动力，，确保脱贫后能持续发展。</t>
    </r>
  </si>
  <si>
    <t>AKT-DHJB-012-4</t>
  </si>
  <si>
    <t>克孜勒陶镇自繁良种母畜补助项目</t>
  </si>
  <si>
    <t>克孜勒陶镇（托云都克村、阿克达拉村、塔木喀拉村、喀拉塔什村、喀拉塔什其木干村、其木干村、阿尔帕勒克村、乌尔都隆窝孜村、塔木柏孜、别勒迪尔村、塔木村、红新村、汗铁热克村、其木干村、喀尔乌勒村、艾杰克村、江布拉克村、喀普喀村）</t>
  </si>
  <si>
    <r>
      <rPr>
        <sz val="16"/>
        <rFont val="宋体"/>
        <charset val="134"/>
      </rPr>
      <t>对阿尔帕勒克村</t>
    </r>
    <r>
      <rPr>
        <sz val="16"/>
        <rFont val="Times New Roman"/>
        <charset val="134"/>
      </rPr>
      <t>82</t>
    </r>
    <r>
      <rPr>
        <sz val="16"/>
        <rFont val="宋体"/>
        <charset val="134"/>
      </rPr>
      <t>户村民自繁良种母畜牦牛或西门塔尔牛</t>
    </r>
    <r>
      <rPr>
        <sz val="16"/>
        <rFont val="Times New Roman"/>
        <charset val="134"/>
      </rPr>
      <t>215</t>
    </r>
    <r>
      <rPr>
        <sz val="16"/>
        <rFont val="宋体"/>
        <charset val="134"/>
      </rPr>
      <t>头进行补贴</t>
    </r>
    <r>
      <rPr>
        <sz val="16"/>
        <rFont val="Times New Roman"/>
        <charset val="134"/>
      </rPr>
      <t>64.5</t>
    </r>
    <r>
      <rPr>
        <sz val="16"/>
        <rFont val="宋体"/>
        <charset val="134"/>
      </rPr>
      <t>万元，对阿克达拉村</t>
    </r>
    <r>
      <rPr>
        <sz val="16"/>
        <rFont val="Times New Roman"/>
        <charset val="134"/>
      </rPr>
      <t>1</t>
    </r>
    <r>
      <rPr>
        <sz val="16"/>
        <rFont val="宋体"/>
        <charset val="134"/>
      </rPr>
      <t>户村民自繁良种母畜牦牛或西门塔尔牛</t>
    </r>
    <r>
      <rPr>
        <sz val="16"/>
        <rFont val="Times New Roman"/>
        <charset val="134"/>
      </rPr>
      <t>5</t>
    </r>
    <r>
      <rPr>
        <sz val="16"/>
        <rFont val="宋体"/>
        <charset val="134"/>
      </rPr>
      <t>头进行补贴</t>
    </r>
    <r>
      <rPr>
        <sz val="16"/>
        <rFont val="Times New Roman"/>
        <charset val="134"/>
      </rPr>
      <t>1.5</t>
    </r>
    <r>
      <rPr>
        <sz val="16"/>
        <rFont val="宋体"/>
        <charset val="134"/>
      </rPr>
      <t>万元，对艾杰克村</t>
    </r>
    <r>
      <rPr>
        <sz val="16"/>
        <rFont val="Times New Roman"/>
        <charset val="134"/>
      </rPr>
      <t>85</t>
    </r>
    <r>
      <rPr>
        <sz val="16"/>
        <rFont val="宋体"/>
        <charset val="134"/>
      </rPr>
      <t>户村民自繁良种母畜牦牛或西门塔尔牛</t>
    </r>
    <r>
      <rPr>
        <sz val="16"/>
        <rFont val="Times New Roman"/>
        <charset val="134"/>
      </rPr>
      <t>206</t>
    </r>
    <r>
      <rPr>
        <sz val="16"/>
        <rFont val="宋体"/>
        <charset val="134"/>
      </rPr>
      <t>头进行补贴</t>
    </r>
    <r>
      <rPr>
        <sz val="16"/>
        <rFont val="Times New Roman"/>
        <charset val="134"/>
      </rPr>
      <t>61.8</t>
    </r>
    <r>
      <rPr>
        <sz val="16"/>
        <rFont val="宋体"/>
        <charset val="134"/>
      </rPr>
      <t>万元，对别勒迪尔村</t>
    </r>
    <r>
      <rPr>
        <sz val="16"/>
        <rFont val="Times New Roman"/>
        <charset val="134"/>
      </rPr>
      <t>228</t>
    </r>
    <r>
      <rPr>
        <sz val="16"/>
        <rFont val="宋体"/>
        <charset val="134"/>
      </rPr>
      <t>户村民自繁良种母畜牦牛或西门塔尔牛</t>
    </r>
    <r>
      <rPr>
        <sz val="16"/>
        <rFont val="Times New Roman"/>
        <charset val="134"/>
      </rPr>
      <t>389</t>
    </r>
    <r>
      <rPr>
        <sz val="16"/>
        <rFont val="宋体"/>
        <charset val="134"/>
      </rPr>
      <t>头进行补贴</t>
    </r>
    <r>
      <rPr>
        <sz val="16"/>
        <rFont val="Times New Roman"/>
        <charset val="134"/>
      </rPr>
      <t>116.7</t>
    </r>
    <r>
      <rPr>
        <sz val="16"/>
        <rFont val="宋体"/>
        <charset val="134"/>
      </rPr>
      <t>万元，对汗铁热克村</t>
    </r>
    <r>
      <rPr>
        <sz val="16"/>
        <rFont val="Times New Roman"/>
        <charset val="134"/>
      </rPr>
      <t>45</t>
    </r>
    <r>
      <rPr>
        <sz val="16"/>
        <rFont val="宋体"/>
        <charset val="134"/>
      </rPr>
      <t>户村民自繁良种母畜牦牛或西门塔尔牛</t>
    </r>
    <r>
      <rPr>
        <sz val="16"/>
        <rFont val="Times New Roman"/>
        <charset val="134"/>
      </rPr>
      <t>238</t>
    </r>
    <r>
      <rPr>
        <sz val="16"/>
        <rFont val="宋体"/>
        <charset val="134"/>
      </rPr>
      <t>头进行补贴</t>
    </r>
    <r>
      <rPr>
        <sz val="16"/>
        <rFont val="Times New Roman"/>
        <charset val="134"/>
      </rPr>
      <t>71.4</t>
    </r>
    <r>
      <rPr>
        <sz val="16"/>
        <rFont val="宋体"/>
        <charset val="134"/>
      </rPr>
      <t>万元，对红新村</t>
    </r>
    <r>
      <rPr>
        <sz val="16"/>
        <rFont val="Times New Roman"/>
        <charset val="134"/>
      </rPr>
      <t>12</t>
    </r>
    <r>
      <rPr>
        <sz val="16"/>
        <rFont val="宋体"/>
        <charset val="134"/>
      </rPr>
      <t>户村民自繁良种母畜牦牛或西门塔尔牛</t>
    </r>
    <r>
      <rPr>
        <sz val="16"/>
        <rFont val="Times New Roman"/>
        <charset val="134"/>
      </rPr>
      <t>22</t>
    </r>
    <r>
      <rPr>
        <sz val="16"/>
        <rFont val="宋体"/>
        <charset val="134"/>
      </rPr>
      <t>头进行补贴</t>
    </r>
    <r>
      <rPr>
        <sz val="16"/>
        <rFont val="Times New Roman"/>
        <charset val="134"/>
      </rPr>
      <t>6.6</t>
    </r>
    <r>
      <rPr>
        <sz val="16"/>
        <rFont val="宋体"/>
        <charset val="134"/>
      </rPr>
      <t>万元，对江布拉克村</t>
    </r>
    <r>
      <rPr>
        <sz val="16"/>
        <rFont val="Times New Roman"/>
        <charset val="134"/>
      </rPr>
      <t>21</t>
    </r>
    <r>
      <rPr>
        <sz val="16"/>
        <rFont val="宋体"/>
        <charset val="134"/>
      </rPr>
      <t>户村民自繁良种母畜牦牛或西门塔尔牛</t>
    </r>
    <r>
      <rPr>
        <sz val="16"/>
        <rFont val="Times New Roman"/>
        <charset val="134"/>
      </rPr>
      <t>66</t>
    </r>
    <r>
      <rPr>
        <sz val="16"/>
        <rFont val="宋体"/>
        <charset val="134"/>
      </rPr>
      <t>头进行补贴</t>
    </r>
    <r>
      <rPr>
        <sz val="16"/>
        <rFont val="Times New Roman"/>
        <charset val="134"/>
      </rPr>
      <t>19.8</t>
    </r>
    <r>
      <rPr>
        <sz val="16"/>
        <rFont val="宋体"/>
        <charset val="134"/>
      </rPr>
      <t>万元，对喀尔乌勒村</t>
    </r>
    <r>
      <rPr>
        <sz val="16"/>
        <rFont val="Times New Roman"/>
        <charset val="134"/>
      </rPr>
      <t>106</t>
    </r>
    <r>
      <rPr>
        <sz val="16"/>
        <rFont val="宋体"/>
        <charset val="134"/>
      </rPr>
      <t>户村民自繁良种母畜牦牛或西门塔尔牛</t>
    </r>
    <r>
      <rPr>
        <sz val="16"/>
        <rFont val="Times New Roman"/>
        <charset val="134"/>
      </rPr>
      <t>216</t>
    </r>
    <r>
      <rPr>
        <sz val="16"/>
        <rFont val="宋体"/>
        <charset val="134"/>
      </rPr>
      <t>头进行补贴</t>
    </r>
    <r>
      <rPr>
        <sz val="16"/>
        <rFont val="Times New Roman"/>
        <charset val="134"/>
      </rPr>
      <t>64.8</t>
    </r>
    <r>
      <rPr>
        <sz val="16"/>
        <rFont val="宋体"/>
        <charset val="134"/>
      </rPr>
      <t>万元，对喀拉塔什村</t>
    </r>
    <r>
      <rPr>
        <sz val="16"/>
        <rFont val="Times New Roman"/>
        <charset val="134"/>
      </rPr>
      <t>86</t>
    </r>
    <r>
      <rPr>
        <sz val="16"/>
        <rFont val="宋体"/>
        <charset val="134"/>
      </rPr>
      <t>户村民自繁良种母畜牦牛或西门塔尔牛</t>
    </r>
    <r>
      <rPr>
        <sz val="16"/>
        <rFont val="Times New Roman"/>
        <charset val="134"/>
      </rPr>
      <t>117</t>
    </r>
    <r>
      <rPr>
        <sz val="16"/>
        <rFont val="宋体"/>
        <charset val="134"/>
      </rPr>
      <t>头进行补贴</t>
    </r>
    <r>
      <rPr>
        <sz val="16"/>
        <rFont val="Times New Roman"/>
        <charset val="134"/>
      </rPr>
      <t>53.1</t>
    </r>
    <r>
      <rPr>
        <sz val="16"/>
        <rFont val="宋体"/>
        <charset val="134"/>
      </rPr>
      <t>万元，对喀拉塔什其木干村</t>
    </r>
    <r>
      <rPr>
        <sz val="16"/>
        <rFont val="Times New Roman"/>
        <charset val="134"/>
      </rPr>
      <t>65</t>
    </r>
    <r>
      <rPr>
        <sz val="16"/>
        <rFont val="宋体"/>
        <charset val="134"/>
      </rPr>
      <t>户村民自繁良种母畜牦牛或西门塔尔牛</t>
    </r>
    <r>
      <rPr>
        <sz val="16"/>
        <rFont val="Times New Roman"/>
        <charset val="134"/>
      </rPr>
      <t>142</t>
    </r>
    <r>
      <rPr>
        <sz val="16"/>
        <rFont val="宋体"/>
        <charset val="134"/>
      </rPr>
      <t>头进行补贴</t>
    </r>
    <r>
      <rPr>
        <sz val="16"/>
        <rFont val="Times New Roman"/>
        <charset val="134"/>
      </rPr>
      <t>42.6</t>
    </r>
    <r>
      <rPr>
        <sz val="16"/>
        <rFont val="宋体"/>
        <charset val="134"/>
      </rPr>
      <t>万元，对喀普喀村</t>
    </r>
    <r>
      <rPr>
        <sz val="16"/>
        <rFont val="Times New Roman"/>
        <charset val="134"/>
      </rPr>
      <t>19</t>
    </r>
    <r>
      <rPr>
        <sz val="16"/>
        <rFont val="宋体"/>
        <charset val="134"/>
      </rPr>
      <t>户村民自繁良种母畜牦牛或西门塔尔牛</t>
    </r>
    <r>
      <rPr>
        <sz val="16"/>
        <rFont val="Times New Roman"/>
        <charset val="134"/>
      </rPr>
      <t>48</t>
    </r>
    <r>
      <rPr>
        <sz val="16"/>
        <rFont val="宋体"/>
        <charset val="134"/>
      </rPr>
      <t>头进行补贴</t>
    </r>
    <r>
      <rPr>
        <sz val="16"/>
        <rFont val="Times New Roman"/>
        <charset val="134"/>
      </rPr>
      <t>14.4</t>
    </r>
    <r>
      <rPr>
        <sz val="16"/>
        <rFont val="宋体"/>
        <charset val="134"/>
      </rPr>
      <t>万元，对其木干村</t>
    </r>
    <r>
      <rPr>
        <sz val="16"/>
        <rFont val="Times New Roman"/>
        <charset val="134"/>
      </rPr>
      <t>22</t>
    </r>
    <r>
      <rPr>
        <sz val="16"/>
        <rFont val="宋体"/>
        <charset val="134"/>
      </rPr>
      <t>户村民自繁良种母畜牦牛或西门塔尔牛</t>
    </r>
    <r>
      <rPr>
        <sz val="16"/>
        <rFont val="Times New Roman"/>
        <charset val="134"/>
      </rPr>
      <t>23</t>
    </r>
    <r>
      <rPr>
        <sz val="16"/>
        <rFont val="宋体"/>
        <charset val="134"/>
      </rPr>
      <t>头进行补贴</t>
    </r>
    <r>
      <rPr>
        <sz val="16"/>
        <rFont val="Times New Roman"/>
        <charset val="134"/>
      </rPr>
      <t>6.9</t>
    </r>
    <r>
      <rPr>
        <sz val="16"/>
        <rFont val="宋体"/>
        <charset val="134"/>
      </rPr>
      <t>万元，对塔木柏孜村</t>
    </r>
    <r>
      <rPr>
        <sz val="16"/>
        <rFont val="Times New Roman"/>
        <charset val="134"/>
      </rPr>
      <t>1</t>
    </r>
    <r>
      <rPr>
        <sz val="16"/>
        <rFont val="宋体"/>
        <charset val="134"/>
      </rPr>
      <t>户村民自繁良种母畜牦牛或西门塔尔牛</t>
    </r>
    <r>
      <rPr>
        <sz val="16"/>
        <rFont val="Times New Roman"/>
        <charset val="134"/>
      </rPr>
      <t>1</t>
    </r>
    <r>
      <rPr>
        <sz val="16"/>
        <rFont val="宋体"/>
        <charset val="134"/>
      </rPr>
      <t>头进行补贴</t>
    </r>
    <r>
      <rPr>
        <sz val="16"/>
        <rFont val="Times New Roman"/>
        <charset val="134"/>
      </rPr>
      <t>0.3</t>
    </r>
    <r>
      <rPr>
        <sz val="16"/>
        <rFont val="宋体"/>
        <charset val="134"/>
      </rPr>
      <t>万元，对塔木村</t>
    </r>
    <r>
      <rPr>
        <sz val="16"/>
        <rFont val="Times New Roman"/>
        <charset val="134"/>
      </rPr>
      <t>2</t>
    </r>
    <r>
      <rPr>
        <sz val="16"/>
        <rFont val="宋体"/>
        <charset val="134"/>
      </rPr>
      <t>户村民自繁良种母畜牦牛或西门塔尔牛</t>
    </r>
    <r>
      <rPr>
        <sz val="16"/>
        <rFont val="Times New Roman"/>
        <charset val="134"/>
      </rPr>
      <t>3</t>
    </r>
    <r>
      <rPr>
        <sz val="16"/>
        <rFont val="宋体"/>
        <charset val="134"/>
      </rPr>
      <t>头进行补贴</t>
    </r>
    <r>
      <rPr>
        <sz val="16"/>
        <rFont val="Times New Roman"/>
        <charset val="134"/>
      </rPr>
      <t>0.9</t>
    </r>
    <r>
      <rPr>
        <sz val="16"/>
        <rFont val="宋体"/>
        <charset val="134"/>
      </rPr>
      <t>万元，对塔木喀拉村</t>
    </r>
    <r>
      <rPr>
        <sz val="16"/>
        <rFont val="Times New Roman"/>
        <charset val="134"/>
      </rPr>
      <t>3</t>
    </r>
    <r>
      <rPr>
        <sz val="16"/>
        <rFont val="宋体"/>
        <charset val="134"/>
      </rPr>
      <t>户村民自繁良种母畜牦牛或西门塔尔牛</t>
    </r>
    <r>
      <rPr>
        <sz val="16"/>
        <rFont val="Times New Roman"/>
        <charset val="134"/>
      </rPr>
      <t>9</t>
    </r>
    <r>
      <rPr>
        <sz val="16"/>
        <rFont val="宋体"/>
        <charset val="134"/>
      </rPr>
      <t>头进行补贴</t>
    </r>
    <r>
      <rPr>
        <sz val="16"/>
        <rFont val="Times New Roman"/>
        <charset val="134"/>
      </rPr>
      <t>2.7</t>
    </r>
    <r>
      <rPr>
        <sz val="16"/>
        <rFont val="宋体"/>
        <charset val="134"/>
      </rPr>
      <t>万元，对托云都克村</t>
    </r>
    <r>
      <rPr>
        <sz val="16"/>
        <rFont val="Times New Roman"/>
        <charset val="134"/>
      </rPr>
      <t>6</t>
    </r>
    <r>
      <rPr>
        <sz val="16"/>
        <rFont val="宋体"/>
        <charset val="134"/>
      </rPr>
      <t>户村民自繁良种母畜牦牛或西门塔尔牛</t>
    </r>
    <r>
      <rPr>
        <sz val="16"/>
        <rFont val="Times New Roman"/>
        <charset val="134"/>
      </rPr>
      <t>29</t>
    </r>
    <r>
      <rPr>
        <sz val="16"/>
        <rFont val="宋体"/>
        <charset val="134"/>
      </rPr>
      <t>头进行补贴</t>
    </r>
    <r>
      <rPr>
        <sz val="16"/>
        <rFont val="Times New Roman"/>
        <charset val="134"/>
      </rPr>
      <t>8.7</t>
    </r>
    <r>
      <rPr>
        <sz val="16"/>
        <rFont val="宋体"/>
        <charset val="134"/>
      </rPr>
      <t>万元，对乌尔都隆窝孜村</t>
    </r>
    <r>
      <rPr>
        <sz val="16"/>
        <rFont val="Times New Roman"/>
        <charset val="134"/>
      </rPr>
      <t>99</t>
    </r>
    <r>
      <rPr>
        <sz val="16"/>
        <rFont val="宋体"/>
        <charset val="134"/>
      </rPr>
      <t>户村民自繁良种母畜牦牛或西门塔尔牛</t>
    </r>
    <r>
      <rPr>
        <sz val="16"/>
        <rFont val="Times New Roman"/>
        <charset val="134"/>
      </rPr>
      <t>240</t>
    </r>
    <r>
      <rPr>
        <sz val="16"/>
        <rFont val="宋体"/>
        <charset val="134"/>
      </rPr>
      <t>头进行补贴</t>
    </r>
    <r>
      <rPr>
        <sz val="16"/>
        <rFont val="Times New Roman"/>
        <charset val="134"/>
      </rPr>
      <t>72</t>
    </r>
    <r>
      <rPr>
        <sz val="16"/>
        <rFont val="宋体"/>
        <charset val="134"/>
      </rPr>
      <t>万元，</t>
    </r>
  </si>
  <si>
    <t>推动畜牧业高质量发展，帮助群众发展一户一牛产业，新增或扩大产业的规模，提高群众收入。</t>
  </si>
  <si>
    <t>通过本项目的实施，助推产业发展，可带动增加监测对象和低收入人口人口全年收入。</t>
  </si>
  <si>
    <t>AKT-DHJB-012-5</t>
  </si>
  <si>
    <r>
      <rPr>
        <sz val="16"/>
        <rFont val="宋体"/>
        <charset val="134"/>
      </rPr>
      <t>对阿尔帕勒克村</t>
    </r>
    <r>
      <rPr>
        <sz val="16"/>
        <rFont val="Times New Roman"/>
        <charset val="134"/>
      </rPr>
      <t>134</t>
    </r>
    <r>
      <rPr>
        <sz val="16"/>
        <rFont val="宋体"/>
        <charset val="134"/>
      </rPr>
      <t>户自繁良种母畜柯尔克孜羊</t>
    </r>
    <r>
      <rPr>
        <sz val="16"/>
        <rFont val="Times New Roman"/>
        <charset val="134"/>
      </rPr>
      <t>3304</t>
    </r>
    <r>
      <rPr>
        <sz val="16"/>
        <rFont val="宋体"/>
        <charset val="134"/>
      </rPr>
      <t>只进行补助</t>
    </r>
    <r>
      <rPr>
        <sz val="16"/>
        <rFont val="Times New Roman"/>
        <charset val="134"/>
      </rPr>
      <t>99.12</t>
    </r>
    <r>
      <rPr>
        <sz val="16"/>
        <rFont val="宋体"/>
        <charset val="134"/>
      </rPr>
      <t>万元，对阿克达拉村</t>
    </r>
    <r>
      <rPr>
        <sz val="16"/>
        <rFont val="Times New Roman"/>
        <charset val="134"/>
      </rPr>
      <t>1</t>
    </r>
    <r>
      <rPr>
        <sz val="16"/>
        <rFont val="宋体"/>
        <charset val="134"/>
      </rPr>
      <t>户自繁良种母畜柯尔克孜羊</t>
    </r>
    <r>
      <rPr>
        <sz val="16"/>
        <rFont val="Times New Roman"/>
        <charset val="134"/>
      </rPr>
      <t>20</t>
    </r>
    <r>
      <rPr>
        <sz val="16"/>
        <rFont val="宋体"/>
        <charset val="134"/>
      </rPr>
      <t>只进行补助</t>
    </r>
    <r>
      <rPr>
        <sz val="16"/>
        <rFont val="Times New Roman"/>
        <charset val="134"/>
      </rPr>
      <t>0.6</t>
    </r>
    <r>
      <rPr>
        <sz val="16"/>
        <rFont val="宋体"/>
        <charset val="134"/>
      </rPr>
      <t>万元，对艾杰克村</t>
    </r>
    <r>
      <rPr>
        <sz val="16"/>
        <rFont val="Times New Roman"/>
        <charset val="134"/>
      </rPr>
      <t>101</t>
    </r>
    <r>
      <rPr>
        <sz val="16"/>
        <rFont val="宋体"/>
        <charset val="134"/>
      </rPr>
      <t>户自繁良种母畜柯尔克孜羊</t>
    </r>
    <r>
      <rPr>
        <sz val="16"/>
        <rFont val="Times New Roman"/>
        <charset val="134"/>
      </rPr>
      <t>2245</t>
    </r>
    <r>
      <rPr>
        <sz val="16"/>
        <rFont val="宋体"/>
        <charset val="134"/>
      </rPr>
      <t>只进行补助</t>
    </r>
    <r>
      <rPr>
        <sz val="16"/>
        <rFont val="Times New Roman"/>
        <charset val="134"/>
      </rPr>
      <t>67.35</t>
    </r>
    <r>
      <rPr>
        <sz val="16"/>
        <rFont val="宋体"/>
        <charset val="134"/>
      </rPr>
      <t>万元，对别勒迪尔村</t>
    </r>
    <r>
      <rPr>
        <sz val="16"/>
        <rFont val="Times New Roman"/>
        <charset val="134"/>
      </rPr>
      <t>180</t>
    </r>
    <r>
      <rPr>
        <sz val="16"/>
        <rFont val="宋体"/>
        <charset val="134"/>
      </rPr>
      <t>户自繁良种母畜柯尔克孜羊</t>
    </r>
    <r>
      <rPr>
        <sz val="16"/>
        <rFont val="Times New Roman"/>
        <charset val="134"/>
      </rPr>
      <t>2442</t>
    </r>
    <r>
      <rPr>
        <sz val="16"/>
        <rFont val="宋体"/>
        <charset val="134"/>
      </rPr>
      <t>只进行补助</t>
    </r>
    <r>
      <rPr>
        <sz val="16"/>
        <rFont val="Times New Roman"/>
        <charset val="134"/>
      </rPr>
      <t>73.26</t>
    </r>
    <r>
      <rPr>
        <sz val="16"/>
        <rFont val="宋体"/>
        <charset val="134"/>
      </rPr>
      <t>万元，对汗铁热克村</t>
    </r>
    <r>
      <rPr>
        <sz val="16"/>
        <rFont val="Times New Roman"/>
        <charset val="134"/>
      </rPr>
      <t>128</t>
    </r>
    <r>
      <rPr>
        <sz val="16"/>
        <rFont val="宋体"/>
        <charset val="134"/>
      </rPr>
      <t>户自繁良种母畜柯尔克孜羊</t>
    </r>
    <r>
      <rPr>
        <sz val="16"/>
        <rFont val="Times New Roman"/>
        <charset val="134"/>
      </rPr>
      <t>4891</t>
    </r>
    <r>
      <rPr>
        <sz val="16"/>
        <rFont val="宋体"/>
        <charset val="134"/>
      </rPr>
      <t>只进行补助</t>
    </r>
    <r>
      <rPr>
        <sz val="16"/>
        <rFont val="Times New Roman"/>
        <charset val="134"/>
      </rPr>
      <t>146.73</t>
    </r>
    <r>
      <rPr>
        <sz val="16"/>
        <rFont val="宋体"/>
        <charset val="134"/>
      </rPr>
      <t>万元，对红新村</t>
    </r>
    <r>
      <rPr>
        <sz val="16"/>
        <rFont val="Times New Roman"/>
        <charset val="134"/>
      </rPr>
      <t>69</t>
    </r>
    <r>
      <rPr>
        <sz val="16"/>
        <rFont val="宋体"/>
        <charset val="134"/>
      </rPr>
      <t>户自繁良种母畜柯尔克孜羊</t>
    </r>
    <r>
      <rPr>
        <sz val="16"/>
        <rFont val="Times New Roman"/>
        <charset val="134"/>
      </rPr>
      <t>3046</t>
    </r>
    <r>
      <rPr>
        <sz val="16"/>
        <rFont val="宋体"/>
        <charset val="134"/>
      </rPr>
      <t>只进行补助</t>
    </r>
    <r>
      <rPr>
        <sz val="16"/>
        <rFont val="Times New Roman"/>
        <charset val="134"/>
      </rPr>
      <t>91.38</t>
    </r>
    <r>
      <rPr>
        <sz val="16"/>
        <rFont val="宋体"/>
        <charset val="134"/>
      </rPr>
      <t>万元，对江布拉克村</t>
    </r>
    <r>
      <rPr>
        <sz val="16"/>
        <rFont val="Times New Roman"/>
        <charset val="134"/>
      </rPr>
      <t>23</t>
    </r>
    <r>
      <rPr>
        <sz val="16"/>
        <rFont val="宋体"/>
        <charset val="134"/>
      </rPr>
      <t>户自繁良种母畜柯尔克孜羊</t>
    </r>
    <r>
      <rPr>
        <sz val="16"/>
        <rFont val="Times New Roman"/>
        <charset val="134"/>
      </rPr>
      <t>368</t>
    </r>
    <r>
      <rPr>
        <sz val="16"/>
        <rFont val="宋体"/>
        <charset val="134"/>
      </rPr>
      <t>只进行补助</t>
    </r>
    <r>
      <rPr>
        <sz val="16"/>
        <rFont val="Times New Roman"/>
        <charset val="134"/>
      </rPr>
      <t>11.04</t>
    </r>
    <r>
      <rPr>
        <sz val="16"/>
        <rFont val="宋体"/>
        <charset val="134"/>
      </rPr>
      <t>万元，对喀尔乌勒村</t>
    </r>
    <r>
      <rPr>
        <sz val="16"/>
        <rFont val="Times New Roman"/>
        <charset val="134"/>
      </rPr>
      <t>122</t>
    </r>
    <r>
      <rPr>
        <sz val="16"/>
        <rFont val="宋体"/>
        <charset val="134"/>
      </rPr>
      <t>户自繁良种母畜柯尔克孜羊</t>
    </r>
    <r>
      <rPr>
        <sz val="16"/>
        <rFont val="Times New Roman"/>
        <charset val="134"/>
      </rPr>
      <t>2454</t>
    </r>
    <r>
      <rPr>
        <sz val="16"/>
        <rFont val="宋体"/>
        <charset val="134"/>
      </rPr>
      <t>只进行补助</t>
    </r>
    <r>
      <rPr>
        <sz val="16"/>
        <rFont val="Times New Roman"/>
        <charset val="134"/>
      </rPr>
      <t>73.62</t>
    </r>
    <r>
      <rPr>
        <sz val="16"/>
        <rFont val="宋体"/>
        <charset val="134"/>
      </rPr>
      <t>万元，对喀拉塔什村</t>
    </r>
    <r>
      <rPr>
        <sz val="16"/>
        <rFont val="Times New Roman"/>
        <charset val="134"/>
      </rPr>
      <t>121</t>
    </r>
    <r>
      <rPr>
        <sz val="16"/>
        <rFont val="宋体"/>
        <charset val="134"/>
      </rPr>
      <t>户自繁良种母畜柯尔克孜羊</t>
    </r>
    <r>
      <rPr>
        <sz val="16"/>
        <rFont val="Times New Roman"/>
        <charset val="134"/>
      </rPr>
      <t>1824</t>
    </r>
    <r>
      <rPr>
        <sz val="16"/>
        <rFont val="宋体"/>
        <charset val="134"/>
      </rPr>
      <t>只进行补助</t>
    </r>
    <r>
      <rPr>
        <sz val="16"/>
        <rFont val="Times New Roman"/>
        <charset val="134"/>
      </rPr>
      <t>54.72</t>
    </r>
    <r>
      <rPr>
        <sz val="16"/>
        <rFont val="宋体"/>
        <charset val="134"/>
      </rPr>
      <t>万，对喀拉塔什其木干村</t>
    </r>
    <r>
      <rPr>
        <sz val="16"/>
        <rFont val="Times New Roman"/>
        <charset val="134"/>
      </rPr>
      <t>62</t>
    </r>
    <r>
      <rPr>
        <sz val="16"/>
        <rFont val="宋体"/>
        <charset val="134"/>
      </rPr>
      <t>户自繁良种母畜柯尔克孜羊</t>
    </r>
    <r>
      <rPr>
        <sz val="16"/>
        <rFont val="Times New Roman"/>
        <charset val="134"/>
      </rPr>
      <t>1081</t>
    </r>
    <r>
      <rPr>
        <sz val="16"/>
        <rFont val="宋体"/>
        <charset val="134"/>
      </rPr>
      <t>只进行补助</t>
    </r>
    <r>
      <rPr>
        <sz val="16"/>
        <rFont val="Times New Roman"/>
        <charset val="134"/>
      </rPr>
      <t>32.43</t>
    </r>
    <r>
      <rPr>
        <sz val="16"/>
        <rFont val="宋体"/>
        <charset val="134"/>
      </rPr>
      <t>万元，对喀普喀村</t>
    </r>
    <r>
      <rPr>
        <sz val="16"/>
        <rFont val="Times New Roman"/>
        <charset val="134"/>
      </rPr>
      <t>56</t>
    </r>
    <r>
      <rPr>
        <sz val="16"/>
        <rFont val="宋体"/>
        <charset val="134"/>
      </rPr>
      <t>户自繁良种母畜柯尔克孜羊</t>
    </r>
    <r>
      <rPr>
        <sz val="16"/>
        <rFont val="Times New Roman"/>
        <charset val="134"/>
      </rPr>
      <t>1172</t>
    </r>
    <r>
      <rPr>
        <sz val="16"/>
        <rFont val="宋体"/>
        <charset val="134"/>
      </rPr>
      <t>只进行补助</t>
    </r>
    <r>
      <rPr>
        <sz val="16"/>
        <rFont val="Times New Roman"/>
        <charset val="134"/>
      </rPr>
      <t>35.16</t>
    </r>
    <r>
      <rPr>
        <sz val="16"/>
        <rFont val="宋体"/>
        <charset val="134"/>
      </rPr>
      <t>万元，对其木干村</t>
    </r>
    <r>
      <rPr>
        <sz val="16"/>
        <rFont val="Times New Roman"/>
        <charset val="134"/>
      </rPr>
      <t>182</t>
    </r>
    <r>
      <rPr>
        <sz val="16"/>
        <rFont val="宋体"/>
        <charset val="134"/>
      </rPr>
      <t>户自繁良种母畜柯尔克孜羊</t>
    </r>
    <r>
      <rPr>
        <sz val="16"/>
        <rFont val="Times New Roman"/>
        <charset val="134"/>
      </rPr>
      <t>3830</t>
    </r>
    <r>
      <rPr>
        <sz val="16"/>
        <rFont val="宋体"/>
        <charset val="134"/>
      </rPr>
      <t>只进行补助</t>
    </r>
    <r>
      <rPr>
        <sz val="16"/>
        <rFont val="Times New Roman"/>
        <charset val="134"/>
      </rPr>
      <t>114.9</t>
    </r>
    <r>
      <rPr>
        <sz val="16"/>
        <rFont val="宋体"/>
        <charset val="134"/>
      </rPr>
      <t>万元，对塔木柏孜村</t>
    </r>
    <r>
      <rPr>
        <sz val="16"/>
        <rFont val="Times New Roman"/>
        <charset val="134"/>
      </rPr>
      <t>28</t>
    </r>
    <r>
      <rPr>
        <sz val="16"/>
        <rFont val="宋体"/>
        <charset val="134"/>
      </rPr>
      <t>户自繁良种母畜柯尔克孜羊</t>
    </r>
    <r>
      <rPr>
        <sz val="16"/>
        <rFont val="Times New Roman"/>
        <charset val="134"/>
      </rPr>
      <t>646</t>
    </r>
    <r>
      <rPr>
        <sz val="16"/>
        <rFont val="宋体"/>
        <charset val="134"/>
      </rPr>
      <t>只进行补助</t>
    </r>
    <r>
      <rPr>
        <sz val="16"/>
        <rFont val="Times New Roman"/>
        <charset val="134"/>
      </rPr>
      <t>19.38</t>
    </r>
    <r>
      <rPr>
        <sz val="16"/>
        <rFont val="宋体"/>
        <charset val="134"/>
      </rPr>
      <t>万元，对塔塔木村</t>
    </r>
    <r>
      <rPr>
        <sz val="16"/>
        <rFont val="Times New Roman"/>
        <charset val="134"/>
      </rPr>
      <t>148</t>
    </r>
    <r>
      <rPr>
        <sz val="16"/>
        <rFont val="宋体"/>
        <charset val="134"/>
      </rPr>
      <t>户自繁良种母畜柯尔克孜羊</t>
    </r>
    <r>
      <rPr>
        <sz val="16"/>
        <rFont val="Times New Roman"/>
        <charset val="134"/>
      </rPr>
      <t>3034</t>
    </r>
    <r>
      <rPr>
        <sz val="16"/>
        <rFont val="宋体"/>
        <charset val="134"/>
      </rPr>
      <t>只进行补助</t>
    </r>
    <r>
      <rPr>
        <sz val="16"/>
        <rFont val="Times New Roman"/>
        <charset val="134"/>
      </rPr>
      <t>91.02</t>
    </r>
    <r>
      <rPr>
        <sz val="16"/>
        <rFont val="宋体"/>
        <charset val="134"/>
      </rPr>
      <t>万元，对托云都克村</t>
    </r>
    <r>
      <rPr>
        <sz val="16"/>
        <rFont val="Times New Roman"/>
        <charset val="134"/>
      </rPr>
      <t>60</t>
    </r>
    <r>
      <rPr>
        <sz val="16"/>
        <rFont val="宋体"/>
        <charset val="134"/>
      </rPr>
      <t>户自繁良种母畜柯尔克孜羊</t>
    </r>
    <r>
      <rPr>
        <sz val="16"/>
        <rFont val="Times New Roman"/>
        <charset val="134"/>
      </rPr>
      <t>3298</t>
    </r>
    <r>
      <rPr>
        <sz val="16"/>
        <rFont val="宋体"/>
        <charset val="134"/>
      </rPr>
      <t>只进行补助</t>
    </r>
    <r>
      <rPr>
        <sz val="16"/>
        <rFont val="Times New Roman"/>
        <charset val="134"/>
      </rPr>
      <t>98.94</t>
    </r>
    <r>
      <rPr>
        <sz val="16"/>
        <rFont val="宋体"/>
        <charset val="134"/>
      </rPr>
      <t>万元，对乌尔都隆窝孜村</t>
    </r>
    <r>
      <rPr>
        <sz val="16"/>
        <rFont val="Times New Roman"/>
        <charset val="134"/>
      </rPr>
      <t>162</t>
    </r>
    <r>
      <rPr>
        <sz val="16"/>
        <rFont val="宋体"/>
        <charset val="134"/>
      </rPr>
      <t>户自繁良种母畜柯尔克孜羊</t>
    </r>
    <r>
      <rPr>
        <sz val="16"/>
        <rFont val="Times New Roman"/>
        <charset val="134"/>
      </rPr>
      <t>2218</t>
    </r>
    <r>
      <rPr>
        <sz val="16"/>
        <rFont val="宋体"/>
        <charset val="134"/>
      </rPr>
      <t>只进行补助</t>
    </r>
    <r>
      <rPr>
        <sz val="16"/>
        <rFont val="Times New Roman"/>
        <charset val="134"/>
      </rPr>
      <t>66.54</t>
    </r>
    <r>
      <rPr>
        <sz val="16"/>
        <rFont val="宋体"/>
        <charset val="134"/>
      </rPr>
      <t>万元。</t>
    </r>
  </si>
  <si>
    <t>推动畜牧业高质量发展，帮助群众发展一户一羊产业，新增或扩大产业的规模，提高群众收入。</t>
  </si>
  <si>
    <t>AKT-DHJB-011-2</t>
  </si>
  <si>
    <t>布伦口乡引进良种母畜补助项目</t>
  </si>
  <si>
    <t>托喀依村</t>
  </si>
  <si>
    <r>
      <rPr>
        <sz val="16"/>
        <rFont val="宋体"/>
        <charset val="134"/>
      </rPr>
      <t>布伦口乡对自繁良种母畜（牛）44头，饲养</t>
    </r>
    <r>
      <rPr>
        <sz val="16"/>
        <rFont val="Times New Roman"/>
        <charset val="134"/>
      </rPr>
      <t>3</t>
    </r>
    <r>
      <rPr>
        <sz val="16"/>
        <rFont val="宋体"/>
        <charset val="134"/>
      </rPr>
      <t>个月以上的给予补助，补助</t>
    </r>
    <r>
      <rPr>
        <sz val="16"/>
        <rFont val="Times New Roman"/>
        <charset val="134"/>
      </rPr>
      <t>29</t>
    </r>
    <r>
      <rPr>
        <sz val="16"/>
        <rFont val="宋体"/>
        <charset val="134"/>
      </rPr>
      <t>户</t>
    </r>
    <r>
      <rPr>
        <sz val="16"/>
        <rFont val="Times New Roman"/>
        <charset val="134"/>
      </rPr>
      <t>13.2</t>
    </r>
    <r>
      <rPr>
        <sz val="16"/>
        <rFont val="宋体"/>
        <charset val="134"/>
      </rPr>
      <t>万元。其中托喀依村</t>
    </r>
    <r>
      <rPr>
        <sz val="16"/>
        <rFont val="Times New Roman"/>
        <charset val="134"/>
      </rPr>
      <t>29</t>
    </r>
    <r>
      <rPr>
        <sz val="16"/>
        <rFont val="宋体"/>
        <charset val="134"/>
      </rPr>
      <t>户</t>
    </r>
    <r>
      <rPr>
        <sz val="16"/>
        <rFont val="Times New Roman"/>
        <charset val="134"/>
      </rPr>
      <t>13.2</t>
    </r>
    <r>
      <rPr>
        <sz val="16"/>
        <rFont val="宋体"/>
        <charset val="134"/>
      </rPr>
      <t>万元。</t>
    </r>
  </si>
  <si>
    <t>布伦口乡</t>
  </si>
  <si>
    <r>
      <rPr>
        <sz val="16"/>
        <rFont val="宋体"/>
        <charset val="134"/>
      </rPr>
      <t>对引进良种母畜、自繁良种母畜，饲养</t>
    </r>
    <r>
      <rPr>
        <sz val="16"/>
        <rFont val="Times New Roman"/>
        <charset val="134"/>
      </rPr>
      <t>3</t>
    </r>
    <r>
      <rPr>
        <sz val="16"/>
        <rFont val="宋体"/>
        <charset val="134"/>
      </rPr>
      <t>个月以上的养殖户给予补助，减少生产成本支出</t>
    </r>
  </si>
  <si>
    <r>
      <rPr>
        <sz val="16"/>
        <rFont val="宋体"/>
        <charset val="134"/>
      </rPr>
      <t>对引进良种母畜、自繁良种母畜，饲养</t>
    </r>
    <r>
      <rPr>
        <sz val="16"/>
        <rFont val="Times New Roman"/>
        <charset val="134"/>
      </rPr>
      <t>3</t>
    </r>
    <r>
      <rPr>
        <sz val="16"/>
        <rFont val="宋体"/>
        <charset val="134"/>
      </rPr>
      <t>个月以上的养殖户给予补助，减少生产成本支出，同时带动和鼓励其他农户发展壮大畜牧产业增收。</t>
    </r>
  </si>
  <si>
    <t>AKT-DHJB-012-6</t>
  </si>
  <si>
    <t>恰尔隆镇自繁良种母畜补助项目</t>
  </si>
  <si>
    <r>
      <rPr>
        <sz val="16"/>
        <rFont val="宋体"/>
        <charset val="134"/>
      </rPr>
      <t>对</t>
    </r>
    <r>
      <rPr>
        <sz val="16"/>
        <rFont val="Times New Roman"/>
        <charset val="134"/>
      </rPr>
      <t>332</t>
    </r>
    <r>
      <rPr>
        <sz val="16"/>
        <rFont val="宋体"/>
        <charset val="134"/>
      </rPr>
      <t>户群众自繁母畜牛</t>
    </r>
    <r>
      <rPr>
        <sz val="16"/>
        <rFont val="Times New Roman"/>
        <charset val="134"/>
      </rPr>
      <t>2155</t>
    </r>
    <r>
      <rPr>
        <sz val="16"/>
        <rFont val="宋体"/>
        <charset val="134"/>
      </rPr>
      <t>头进行补助，每头补助0.3元，计划投资646.5万元。</t>
    </r>
  </si>
  <si>
    <t>进一步降低辖区内畜牧业发展成本，鼓励引导养殖户持续扩大养殖规模。</t>
  </si>
  <si>
    <t>进一步扩大牛羊养繁育规模，有效带动畜牧业经济发展，助推当地小城镇建设，带动第三产业的发展，为实现畜牧业规模化、产业化发展注入了新的活力。</t>
  </si>
  <si>
    <t>AKT-DHJB-012-7</t>
  </si>
  <si>
    <r>
      <rPr>
        <sz val="16"/>
        <rFont val="宋体"/>
        <charset val="134"/>
      </rPr>
      <t>对</t>
    </r>
    <r>
      <rPr>
        <sz val="16"/>
        <rFont val="Times New Roman"/>
        <charset val="134"/>
      </rPr>
      <t>628</t>
    </r>
    <r>
      <rPr>
        <sz val="16"/>
        <rFont val="宋体"/>
        <charset val="134"/>
      </rPr>
      <t>户群众自繁母畜羊</t>
    </r>
    <r>
      <rPr>
        <sz val="16"/>
        <rFont val="Times New Roman"/>
        <charset val="134"/>
      </rPr>
      <t>16424</t>
    </r>
    <r>
      <rPr>
        <sz val="16"/>
        <rFont val="宋体"/>
        <charset val="134"/>
      </rPr>
      <t>只，每只补助</t>
    </r>
    <r>
      <rPr>
        <sz val="16"/>
        <rFont val="Times New Roman"/>
        <charset val="134"/>
      </rPr>
      <t>0.3</t>
    </r>
    <r>
      <rPr>
        <sz val="16"/>
        <rFont val="宋体"/>
        <charset val="134"/>
      </rPr>
      <t>万元，计划投资</t>
    </r>
    <r>
      <rPr>
        <sz val="16"/>
        <rFont val="Times New Roman"/>
        <charset val="134"/>
      </rPr>
      <t>492.72</t>
    </r>
    <r>
      <rPr>
        <sz val="16"/>
        <rFont val="宋体"/>
        <charset val="134"/>
      </rPr>
      <t>万元。</t>
    </r>
  </si>
  <si>
    <t>AKT-DHJB-012-8</t>
  </si>
  <si>
    <t>皮拉勒乡自繁良种母畜补助项目</t>
  </si>
  <si>
    <r>
      <rPr>
        <sz val="16"/>
        <rFont val="宋体"/>
        <charset val="134"/>
      </rPr>
      <t>拜什铁热克村</t>
    </r>
    <r>
      <rPr>
        <sz val="16"/>
        <rFont val="Times New Roman"/>
        <charset val="134"/>
      </rPr>
      <t>296</t>
    </r>
    <r>
      <rPr>
        <sz val="16"/>
        <rFont val="宋体"/>
        <charset val="134"/>
      </rPr>
      <t>户，共计</t>
    </r>
    <r>
      <rPr>
        <sz val="16"/>
        <rFont val="Times New Roman"/>
        <charset val="134"/>
      </rPr>
      <t>1706</t>
    </r>
    <r>
      <rPr>
        <sz val="16"/>
        <rFont val="宋体"/>
        <charset val="134"/>
      </rPr>
      <t>只，共计</t>
    </r>
    <r>
      <rPr>
        <sz val="16"/>
        <rFont val="Times New Roman"/>
        <charset val="134"/>
      </rPr>
      <t>51.18</t>
    </r>
    <r>
      <rPr>
        <sz val="16"/>
        <rFont val="宋体"/>
        <charset val="134"/>
      </rPr>
      <t>万元；霍伊拉阿勒迪村</t>
    </r>
    <r>
      <rPr>
        <sz val="16"/>
        <rFont val="Times New Roman"/>
        <charset val="134"/>
      </rPr>
      <t>206</t>
    </r>
    <r>
      <rPr>
        <sz val="16"/>
        <rFont val="宋体"/>
        <charset val="134"/>
      </rPr>
      <t>户，共计</t>
    </r>
    <r>
      <rPr>
        <sz val="16"/>
        <rFont val="Times New Roman"/>
        <charset val="134"/>
      </rPr>
      <t>1674</t>
    </r>
    <r>
      <rPr>
        <sz val="16"/>
        <rFont val="宋体"/>
        <charset val="134"/>
      </rPr>
      <t>只，共计</t>
    </r>
    <r>
      <rPr>
        <sz val="16"/>
        <rFont val="Times New Roman"/>
        <charset val="134"/>
      </rPr>
      <t>50.22</t>
    </r>
    <r>
      <rPr>
        <sz val="16"/>
        <rFont val="宋体"/>
        <charset val="134"/>
      </rPr>
      <t>万元；喀拉苏村</t>
    </r>
    <r>
      <rPr>
        <sz val="16"/>
        <rFont val="Times New Roman"/>
        <charset val="134"/>
      </rPr>
      <t>190</t>
    </r>
    <r>
      <rPr>
        <sz val="16"/>
        <rFont val="宋体"/>
        <charset val="134"/>
      </rPr>
      <t>户，共计</t>
    </r>
    <r>
      <rPr>
        <sz val="16"/>
        <rFont val="Times New Roman"/>
        <charset val="134"/>
      </rPr>
      <t>1212</t>
    </r>
    <r>
      <rPr>
        <sz val="16"/>
        <rFont val="宋体"/>
        <charset val="134"/>
      </rPr>
      <t>只，共计</t>
    </r>
    <r>
      <rPr>
        <sz val="16"/>
        <rFont val="Times New Roman"/>
        <charset val="134"/>
      </rPr>
      <t>36.36</t>
    </r>
    <r>
      <rPr>
        <sz val="16"/>
        <rFont val="宋体"/>
        <charset val="134"/>
      </rPr>
      <t>万元；依克其来村</t>
    </r>
    <r>
      <rPr>
        <sz val="16"/>
        <rFont val="Times New Roman"/>
        <charset val="134"/>
      </rPr>
      <t>136</t>
    </r>
    <r>
      <rPr>
        <sz val="16"/>
        <rFont val="宋体"/>
        <charset val="134"/>
      </rPr>
      <t>户，共计</t>
    </r>
    <r>
      <rPr>
        <sz val="16"/>
        <rFont val="Times New Roman"/>
        <charset val="134"/>
      </rPr>
      <t>1073</t>
    </r>
    <r>
      <rPr>
        <sz val="16"/>
        <rFont val="宋体"/>
        <charset val="134"/>
      </rPr>
      <t>只，共计</t>
    </r>
    <r>
      <rPr>
        <sz val="16"/>
        <rFont val="Times New Roman"/>
        <charset val="134"/>
      </rPr>
      <t>32.19</t>
    </r>
    <r>
      <rPr>
        <sz val="16"/>
        <rFont val="宋体"/>
        <charset val="134"/>
      </rPr>
      <t>万元；塔孜勒克村</t>
    </r>
    <r>
      <rPr>
        <sz val="16"/>
        <rFont val="Times New Roman"/>
        <charset val="134"/>
      </rPr>
      <t>130</t>
    </r>
    <r>
      <rPr>
        <sz val="16"/>
        <rFont val="宋体"/>
        <charset val="134"/>
      </rPr>
      <t>户，共计</t>
    </r>
    <r>
      <rPr>
        <sz val="16"/>
        <rFont val="Times New Roman"/>
        <charset val="134"/>
      </rPr>
      <t>1463</t>
    </r>
    <r>
      <rPr>
        <sz val="16"/>
        <rFont val="宋体"/>
        <charset val="134"/>
      </rPr>
      <t>只，共计</t>
    </r>
    <r>
      <rPr>
        <sz val="16"/>
        <rFont val="Times New Roman"/>
        <charset val="134"/>
      </rPr>
      <t>43.89</t>
    </r>
    <r>
      <rPr>
        <sz val="16"/>
        <rFont val="宋体"/>
        <charset val="134"/>
      </rPr>
      <t>万元；托格其村</t>
    </r>
    <r>
      <rPr>
        <sz val="16"/>
        <rFont val="Times New Roman"/>
        <charset val="134"/>
      </rPr>
      <t>103</t>
    </r>
    <r>
      <rPr>
        <sz val="16"/>
        <rFont val="宋体"/>
        <charset val="134"/>
      </rPr>
      <t>户，共计</t>
    </r>
    <r>
      <rPr>
        <sz val="16"/>
        <rFont val="Times New Roman"/>
        <charset val="134"/>
      </rPr>
      <t>1148</t>
    </r>
    <r>
      <rPr>
        <sz val="16"/>
        <rFont val="宋体"/>
        <charset val="134"/>
      </rPr>
      <t>只，共计</t>
    </r>
    <r>
      <rPr>
        <sz val="16"/>
        <rFont val="Times New Roman"/>
        <charset val="134"/>
      </rPr>
      <t>34.44</t>
    </r>
    <r>
      <rPr>
        <sz val="16"/>
        <rFont val="宋体"/>
        <charset val="134"/>
      </rPr>
      <t>万元；乌尊拉村</t>
    </r>
    <r>
      <rPr>
        <sz val="16"/>
        <rFont val="Times New Roman"/>
        <charset val="134"/>
      </rPr>
      <t>85</t>
    </r>
    <r>
      <rPr>
        <sz val="16"/>
        <rFont val="宋体"/>
        <charset val="134"/>
      </rPr>
      <t>户，共计</t>
    </r>
    <r>
      <rPr>
        <sz val="16"/>
        <rFont val="Times New Roman"/>
        <charset val="134"/>
      </rPr>
      <t>1651</t>
    </r>
    <r>
      <rPr>
        <sz val="16"/>
        <rFont val="宋体"/>
        <charset val="134"/>
      </rPr>
      <t>只，共计</t>
    </r>
    <r>
      <rPr>
        <sz val="16"/>
        <rFont val="Times New Roman"/>
        <charset val="134"/>
      </rPr>
      <t>49.53</t>
    </r>
    <r>
      <rPr>
        <sz val="16"/>
        <rFont val="宋体"/>
        <charset val="134"/>
      </rPr>
      <t>万元；阿克提其村</t>
    </r>
    <r>
      <rPr>
        <sz val="16"/>
        <rFont val="Times New Roman"/>
        <charset val="134"/>
      </rPr>
      <t>64</t>
    </r>
    <r>
      <rPr>
        <sz val="16"/>
        <rFont val="宋体"/>
        <charset val="134"/>
      </rPr>
      <t>户，共计</t>
    </r>
    <r>
      <rPr>
        <sz val="16"/>
        <rFont val="Times New Roman"/>
        <charset val="134"/>
      </rPr>
      <t>696</t>
    </r>
    <r>
      <rPr>
        <sz val="16"/>
        <rFont val="宋体"/>
        <charset val="134"/>
      </rPr>
      <t>户，共计</t>
    </r>
    <r>
      <rPr>
        <sz val="16"/>
        <rFont val="Times New Roman"/>
        <charset val="134"/>
      </rPr>
      <t>20.88</t>
    </r>
    <r>
      <rPr>
        <sz val="16"/>
        <rFont val="宋体"/>
        <charset val="134"/>
      </rPr>
      <t>万元；苏鲁克村</t>
    </r>
    <r>
      <rPr>
        <sz val="16"/>
        <rFont val="Times New Roman"/>
        <charset val="134"/>
      </rPr>
      <t>45</t>
    </r>
    <r>
      <rPr>
        <sz val="16"/>
        <rFont val="宋体"/>
        <charset val="134"/>
      </rPr>
      <t>户，共计</t>
    </r>
    <r>
      <rPr>
        <sz val="16"/>
        <rFont val="Times New Roman"/>
        <charset val="134"/>
      </rPr>
      <t>349</t>
    </r>
    <r>
      <rPr>
        <sz val="16"/>
        <rFont val="宋体"/>
        <charset val="134"/>
      </rPr>
      <t>只，共计</t>
    </r>
    <r>
      <rPr>
        <sz val="16"/>
        <rFont val="Times New Roman"/>
        <charset val="134"/>
      </rPr>
      <t>10.47</t>
    </r>
    <r>
      <rPr>
        <sz val="16"/>
        <rFont val="宋体"/>
        <charset val="134"/>
      </rPr>
      <t>万元；阿克土村</t>
    </r>
    <r>
      <rPr>
        <sz val="16"/>
        <rFont val="Times New Roman"/>
        <charset val="134"/>
      </rPr>
      <t>21</t>
    </r>
    <r>
      <rPr>
        <sz val="16"/>
        <rFont val="宋体"/>
        <charset val="134"/>
      </rPr>
      <t>户，共计</t>
    </r>
    <r>
      <rPr>
        <sz val="16"/>
        <rFont val="Times New Roman"/>
        <charset val="134"/>
      </rPr>
      <t>270</t>
    </r>
    <r>
      <rPr>
        <sz val="16"/>
        <rFont val="宋体"/>
        <charset val="134"/>
      </rPr>
      <t>只，共计</t>
    </r>
    <r>
      <rPr>
        <sz val="16"/>
        <rFont val="Times New Roman"/>
        <charset val="134"/>
      </rPr>
      <t>8.1</t>
    </r>
    <r>
      <rPr>
        <sz val="16"/>
        <rFont val="宋体"/>
        <charset val="134"/>
      </rPr>
      <t>万元；皮拉勒村</t>
    </r>
    <r>
      <rPr>
        <sz val="16"/>
        <rFont val="Times New Roman"/>
        <charset val="134"/>
      </rPr>
      <t>15</t>
    </r>
    <r>
      <rPr>
        <sz val="16"/>
        <rFont val="宋体"/>
        <charset val="134"/>
      </rPr>
      <t>户，共计</t>
    </r>
    <r>
      <rPr>
        <sz val="16"/>
        <rFont val="Times New Roman"/>
        <charset val="134"/>
      </rPr>
      <t>134</t>
    </r>
    <r>
      <rPr>
        <sz val="16"/>
        <rFont val="宋体"/>
        <charset val="134"/>
      </rPr>
      <t>只，共计</t>
    </r>
    <r>
      <rPr>
        <sz val="16"/>
        <rFont val="Times New Roman"/>
        <charset val="134"/>
      </rPr>
      <t>4.02</t>
    </r>
    <r>
      <rPr>
        <sz val="16"/>
        <rFont val="宋体"/>
        <charset val="134"/>
      </rPr>
      <t>万元；琼巴什村</t>
    </r>
    <r>
      <rPr>
        <sz val="16"/>
        <rFont val="Times New Roman"/>
        <charset val="134"/>
      </rPr>
      <t>6</t>
    </r>
    <r>
      <rPr>
        <sz val="16"/>
        <rFont val="宋体"/>
        <charset val="134"/>
      </rPr>
      <t>户，共计</t>
    </r>
    <r>
      <rPr>
        <sz val="16"/>
        <rFont val="Times New Roman"/>
        <charset val="134"/>
      </rPr>
      <t>32</t>
    </r>
    <r>
      <rPr>
        <sz val="16"/>
        <rFont val="宋体"/>
        <charset val="134"/>
      </rPr>
      <t>只，共计</t>
    </r>
    <r>
      <rPr>
        <sz val="16"/>
        <rFont val="Times New Roman"/>
        <charset val="134"/>
      </rPr>
      <t>0.96</t>
    </r>
    <r>
      <rPr>
        <sz val="16"/>
        <rFont val="宋体"/>
        <charset val="134"/>
      </rPr>
      <t>万元；阔苏拉村</t>
    </r>
    <r>
      <rPr>
        <sz val="16"/>
        <rFont val="Times New Roman"/>
        <charset val="134"/>
      </rPr>
      <t>4</t>
    </r>
    <r>
      <rPr>
        <sz val="16"/>
        <rFont val="宋体"/>
        <charset val="134"/>
      </rPr>
      <t>户，共计</t>
    </r>
    <r>
      <rPr>
        <sz val="16"/>
        <rFont val="Times New Roman"/>
        <charset val="134"/>
      </rPr>
      <t>44</t>
    </r>
    <r>
      <rPr>
        <sz val="16"/>
        <rFont val="宋体"/>
        <charset val="134"/>
      </rPr>
      <t>只，共计</t>
    </r>
    <r>
      <rPr>
        <sz val="16"/>
        <rFont val="Times New Roman"/>
        <charset val="134"/>
      </rPr>
      <t>1.32</t>
    </r>
    <r>
      <rPr>
        <sz val="16"/>
        <rFont val="宋体"/>
        <charset val="134"/>
      </rPr>
      <t>万元；自繁养殖羊涉及农户</t>
    </r>
    <r>
      <rPr>
        <sz val="16"/>
        <rFont val="Times New Roman"/>
        <charset val="134"/>
      </rPr>
      <t>1301</t>
    </r>
    <r>
      <rPr>
        <sz val="16"/>
        <rFont val="宋体"/>
        <charset val="134"/>
      </rPr>
      <t>户，一共</t>
    </r>
    <r>
      <rPr>
        <sz val="16"/>
        <rFont val="Times New Roman"/>
        <charset val="134"/>
      </rPr>
      <t>11452</t>
    </r>
    <r>
      <rPr>
        <sz val="16"/>
        <rFont val="宋体"/>
        <charset val="134"/>
      </rPr>
      <t>头，每头补助</t>
    </r>
    <r>
      <rPr>
        <sz val="16"/>
        <rFont val="Times New Roman"/>
        <charset val="134"/>
      </rPr>
      <t>0.03</t>
    </r>
    <r>
      <rPr>
        <sz val="16"/>
        <rFont val="宋体"/>
        <charset val="134"/>
      </rPr>
      <t>万元，共补助</t>
    </r>
    <r>
      <rPr>
        <sz val="16"/>
        <rFont val="Times New Roman"/>
        <charset val="134"/>
      </rPr>
      <t>343.56</t>
    </r>
    <r>
      <rPr>
        <sz val="16"/>
        <rFont val="宋体"/>
        <charset val="134"/>
      </rPr>
      <t>万元。</t>
    </r>
  </si>
  <si>
    <r>
      <rPr>
        <sz val="16"/>
        <rFont val="宋体"/>
        <charset val="134"/>
      </rPr>
      <t>壮大发展入户项目，可巩固拓展</t>
    </r>
    <r>
      <rPr>
        <sz val="16"/>
        <rFont val="Times New Roman"/>
        <charset val="134"/>
      </rPr>
      <t>1301</t>
    </r>
    <r>
      <rPr>
        <sz val="16"/>
        <rFont val="宋体"/>
        <charset val="134"/>
      </rPr>
      <t>户已脱贫户（含监测帮扶家庭）产业发展，进一步带动自身经济增长；确保已脱贫户（含监测帮扶家庭）脱贫后稳得住，有产业，能发展；激发内生动力，确保脱贫后能发展</t>
    </r>
  </si>
  <si>
    <t>AKT-DHJB-012-9</t>
  </si>
  <si>
    <r>
      <rPr>
        <sz val="16"/>
        <rFont val="宋体"/>
        <charset val="134"/>
      </rPr>
      <t>拜什铁热克村</t>
    </r>
    <r>
      <rPr>
        <sz val="16"/>
        <rFont val="Times New Roman"/>
        <charset val="134"/>
      </rPr>
      <t>325</t>
    </r>
    <r>
      <rPr>
        <sz val="16"/>
        <rFont val="宋体"/>
        <charset val="134"/>
      </rPr>
      <t>户，共计</t>
    </r>
    <r>
      <rPr>
        <sz val="16"/>
        <rFont val="Times New Roman"/>
        <charset val="134"/>
      </rPr>
      <t>632</t>
    </r>
    <r>
      <rPr>
        <sz val="16"/>
        <rFont val="宋体"/>
        <charset val="134"/>
      </rPr>
      <t>头，共计</t>
    </r>
    <r>
      <rPr>
        <sz val="16"/>
        <rFont val="Times New Roman"/>
        <charset val="134"/>
      </rPr>
      <t>189.6</t>
    </r>
    <r>
      <rPr>
        <sz val="16"/>
        <rFont val="宋体"/>
        <charset val="134"/>
      </rPr>
      <t>万元；霍伊拉阿勒迪村</t>
    </r>
    <r>
      <rPr>
        <sz val="16"/>
        <rFont val="Times New Roman"/>
        <charset val="134"/>
      </rPr>
      <t>291</t>
    </r>
    <r>
      <rPr>
        <sz val="16"/>
        <rFont val="宋体"/>
        <charset val="134"/>
      </rPr>
      <t>户，共计</t>
    </r>
    <r>
      <rPr>
        <sz val="16"/>
        <rFont val="Times New Roman"/>
        <charset val="134"/>
      </rPr>
      <t>695</t>
    </r>
    <r>
      <rPr>
        <sz val="16"/>
        <rFont val="宋体"/>
        <charset val="134"/>
      </rPr>
      <t>头，共计</t>
    </r>
    <r>
      <rPr>
        <sz val="16"/>
        <rFont val="Times New Roman"/>
        <charset val="134"/>
      </rPr>
      <t>208.5</t>
    </r>
    <r>
      <rPr>
        <sz val="16"/>
        <rFont val="宋体"/>
        <charset val="134"/>
      </rPr>
      <t>万元；阿克土村</t>
    </r>
    <r>
      <rPr>
        <sz val="16"/>
        <rFont val="Times New Roman"/>
        <charset val="134"/>
      </rPr>
      <t>225</t>
    </r>
    <r>
      <rPr>
        <sz val="16"/>
        <rFont val="宋体"/>
        <charset val="134"/>
      </rPr>
      <t>户，共计</t>
    </r>
    <r>
      <rPr>
        <sz val="16"/>
        <rFont val="Times New Roman"/>
        <charset val="134"/>
      </rPr>
      <t>808</t>
    </r>
    <r>
      <rPr>
        <sz val="16"/>
        <rFont val="宋体"/>
        <charset val="134"/>
      </rPr>
      <t>头，共计</t>
    </r>
    <r>
      <rPr>
        <sz val="16"/>
        <rFont val="Times New Roman"/>
        <charset val="134"/>
      </rPr>
      <t>242.4</t>
    </r>
    <r>
      <rPr>
        <sz val="16"/>
        <rFont val="宋体"/>
        <charset val="134"/>
      </rPr>
      <t>万元；喀拉苏村</t>
    </r>
    <r>
      <rPr>
        <sz val="16"/>
        <rFont val="Times New Roman"/>
        <charset val="134"/>
      </rPr>
      <t>217</t>
    </r>
    <r>
      <rPr>
        <sz val="16"/>
        <rFont val="宋体"/>
        <charset val="134"/>
      </rPr>
      <t>户，共计</t>
    </r>
    <r>
      <rPr>
        <sz val="16"/>
        <rFont val="Times New Roman"/>
        <charset val="134"/>
      </rPr>
      <t>427</t>
    </r>
    <r>
      <rPr>
        <sz val="16"/>
        <rFont val="宋体"/>
        <charset val="134"/>
      </rPr>
      <t>头，共计</t>
    </r>
    <r>
      <rPr>
        <sz val="16"/>
        <rFont val="Times New Roman"/>
        <charset val="134"/>
      </rPr>
      <t>128.1</t>
    </r>
    <r>
      <rPr>
        <sz val="16"/>
        <rFont val="宋体"/>
        <charset val="134"/>
      </rPr>
      <t>万元；团结村</t>
    </r>
    <r>
      <rPr>
        <sz val="16"/>
        <rFont val="Times New Roman"/>
        <charset val="134"/>
      </rPr>
      <t>127</t>
    </r>
    <r>
      <rPr>
        <sz val="16"/>
        <rFont val="宋体"/>
        <charset val="134"/>
      </rPr>
      <t>户，共计</t>
    </r>
    <r>
      <rPr>
        <sz val="16"/>
        <rFont val="Times New Roman"/>
        <charset val="134"/>
      </rPr>
      <t>271</t>
    </r>
    <r>
      <rPr>
        <sz val="16"/>
        <rFont val="宋体"/>
        <charset val="134"/>
      </rPr>
      <t>头，共计</t>
    </r>
    <r>
      <rPr>
        <sz val="16"/>
        <rFont val="Times New Roman"/>
        <charset val="134"/>
      </rPr>
      <t>81.3</t>
    </r>
    <r>
      <rPr>
        <sz val="16"/>
        <rFont val="宋体"/>
        <charset val="134"/>
      </rPr>
      <t>万元；托格其村</t>
    </r>
    <r>
      <rPr>
        <sz val="16"/>
        <rFont val="Times New Roman"/>
        <charset val="134"/>
      </rPr>
      <t>127</t>
    </r>
    <r>
      <rPr>
        <sz val="16"/>
        <rFont val="宋体"/>
        <charset val="134"/>
      </rPr>
      <t>户，共计</t>
    </r>
    <r>
      <rPr>
        <sz val="16"/>
        <rFont val="Times New Roman"/>
        <charset val="134"/>
      </rPr>
      <t>163</t>
    </r>
    <r>
      <rPr>
        <sz val="16"/>
        <rFont val="宋体"/>
        <charset val="134"/>
      </rPr>
      <t>头，共计</t>
    </r>
    <r>
      <rPr>
        <sz val="16"/>
        <rFont val="Times New Roman"/>
        <charset val="134"/>
      </rPr>
      <t>48.9</t>
    </r>
    <r>
      <rPr>
        <sz val="16"/>
        <rFont val="宋体"/>
        <charset val="134"/>
      </rPr>
      <t>万元；阿克提其村</t>
    </r>
    <r>
      <rPr>
        <sz val="16"/>
        <rFont val="Times New Roman"/>
        <charset val="134"/>
      </rPr>
      <t>113</t>
    </r>
    <r>
      <rPr>
        <sz val="16"/>
        <rFont val="宋体"/>
        <charset val="134"/>
      </rPr>
      <t>户，共计</t>
    </r>
    <r>
      <rPr>
        <sz val="16"/>
        <rFont val="Times New Roman"/>
        <charset val="134"/>
      </rPr>
      <t>341</t>
    </r>
    <r>
      <rPr>
        <sz val="16"/>
        <rFont val="宋体"/>
        <charset val="134"/>
      </rPr>
      <t>头，共计</t>
    </r>
    <r>
      <rPr>
        <sz val="16"/>
        <rFont val="Times New Roman"/>
        <charset val="134"/>
      </rPr>
      <t>102.3</t>
    </r>
    <r>
      <rPr>
        <sz val="16"/>
        <rFont val="宋体"/>
        <charset val="134"/>
      </rPr>
      <t>万元；乌尊拉村</t>
    </r>
    <r>
      <rPr>
        <sz val="16"/>
        <rFont val="Times New Roman"/>
        <charset val="134"/>
      </rPr>
      <t>111</t>
    </r>
    <r>
      <rPr>
        <sz val="16"/>
        <rFont val="宋体"/>
        <charset val="134"/>
      </rPr>
      <t>户，共计</t>
    </r>
    <r>
      <rPr>
        <sz val="16"/>
        <rFont val="Times New Roman"/>
        <charset val="134"/>
      </rPr>
      <t>523</t>
    </r>
    <r>
      <rPr>
        <sz val="16"/>
        <rFont val="宋体"/>
        <charset val="134"/>
      </rPr>
      <t>头，共计</t>
    </r>
    <r>
      <rPr>
        <sz val="16"/>
        <rFont val="Times New Roman"/>
        <charset val="134"/>
      </rPr>
      <t>156.9</t>
    </r>
    <r>
      <rPr>
        <sz val="16"/>
        <rFont val="宋体"/>
        <charset val="134"/>
      </rPr>
      <t>万元；依也勒干村</t>
    </r>
    <r>
      <rPr>
        <sz val="16"/>
        <rFont val="Times New Roman"/>
        <charset val="134"/>
      </rPr>
      <t>106</t>
    </r>
    <r>
      <rPr>
        <sz val="16"/>
        <rFont val="宋体"/>
        <charset val="134"/>
      </rPr>
      <t>户，共计</t>
    </r>
    <r>
      <rPr>
        <sz val="16"/>
        <rFont val="Times New Roman"/>
        <charset val="134"/>
      </rPr>
      <t>164</t>
    </r>
    <r>
      <rPr>
        <sz val="16"/>
        <rFont val="宋体"/>
        <charset val="134"/>
      </rPr>
      <t>头，共计</t>
    </r>
    <r>
      <rPr>
        <sz val="16"/>
        <rFont val="Times New Roman"/>
        <charset val="134"/>
      </rPr>
      <t>49.2</t>
    </r>
    <r>
      <rPr>
        <sz val="16"/>
        <rFont val="宋体"/>
        <charset val="134"/>
      </rPr>
      <t>万元；依克其来村</t>
    </r>
    <r>
      <rPr>
        <sz val="16"/>
        <rFont val="Times New Roman"/>
        <charset val="134"/>
      </rPr>
      <t>99</t>
    </r>
    <r>
      <rPr>
        <sz val="16"/>
        <rFont val="宋体"/>
        <charset val="134"/>
      </rPr>
      <t>户，共计</t>
    </r>
    <r>
      <rPr>
        <sz val="16"/>
        <rFont val="Times New Roman"/>
        <charset val="134"/>
      </rPr>
      <t>234</t>
    </r>
    <r>
      <rPr>
        <sz val="16"/>
        <rFont val="宋体"/>
        <charset val="134"/>
      </rPr>
      <t>头，共计</t>
    </r>
    <r>
      <rPr>
        <sz val="16"/>
        <rFont val="Times New Roman"/>
        <charset val="134"/>
      </rPr>
      <t>70.2</t>
    </r>
    <r>
      <rPr>
        <sz val="16"/>
        <rFont val="宋体"/>
        <charset val="134"/>
      </rPr>
      <t>万元；阔苏拉村</t>
    </r>
    <r>
      <rPr>
        <sz val="16"/>
        <rFont val="Times New Roman"/>
        <charset val="134"/>
      </rPr>
      <t>93</t>
    </r>
    <r>
      <rPr>
        <sz val="16"/>
        <rFont val="宋体"/>
        <charset val="134"/>
      </rPr>
      <t>户，共计</t>
    </r>
    <r>
      <rPr>
        <sz val="16"/>
        <rFont val="Times New Roman"/>
        <charset val="134"/>
      </rPr>
      <t>163</t>
    </r>
    <r>
      <rPr>
        <sz val="16"/>
        <rFont val="宋体"/>
        <charset val="134"/>
      </rPr>
      <t>头，共计</t>
    </r>
    <r>
      <rPr>
        <sz val="16"/>
        <rFont val="Times New Roman"/>
        <charset val="134"/>
      </rPr>
      <t>48.9</t>
    </r>
    <r>
      <rPr>
        <sz val="16"/>
        <rFont val="宋体"/>
        <charset val="134"/>
      </rPr>
      <t>万元；英阿尔帕村</t>
    </r>
    <r>
      <rPr>
        <sz val="16"/>
        <rFont val="Times New Roman"/>
        <charset val="134"/>
      </rPr>
      <t>60</t>
    </r>
    <r>
      <rPr>
        <sz val="16"/>
        <rFont val="宋体"/>
        <charset val="134"/>
      </rPr>
      <t>户，共计</t>
    </r>
    <r>
      <rPr>
        <sz val="16"/>
        <rFont val="Times New Roman"/>
        <charset val="134"/>
      </rPr>
      <t>131</t>
    </r>
    <r>
      <rPr>
        <sz val="16"/>
        <rFont val="宋体"/>
        <charset val="134"/>
      </rPr>
      <t>头，共计</t>
    </r>
    <r>
      <rPr>
        <sz val="16"/>
        <rFont val="Times New Roman"/>
        <charset val="134"/>
      </rPr>
      <t>39.3</t>
    </r>
    <r>
      <rPr>
        <sz val="16"/>
        <rFont val="宋体"/>
        <charset val="134"/>
      </rPr>
      <t>万元；苏鲁克村</t>
    </r>
    <r>
      <rPr>
        <sz val="16"/>
        <rFont val="Times New Roman"/>
        <charset val="134"/>
      </rPr>
      <t>44</t>
    </r>
    <r>
      <rPr>
        <sz val="16"/>
        <rFont val="宋体"/>
        <charset val="134"/>
      </rPr>
      <t>户，共计</t>
    </r>
    <r>
      <rPr>
        <sz val="16"/>
        <rFont val="Times New Roman"/>
        <charset val="134"/>
      </rPr>
      <t>98</t>
    </r>
    <r>
      <rPr>
        <sz val="16"/>
        <rFont val="宋体"/>
        <charset val="134"/>
      </rPr>
      <t>头，共计</t>
    </r>
    <r>
      <rPr>
        <sz val="16"/>
        <rFont val="Times New Roman"/>
        <charset val="134"/>
      </rPr>
      <t>29.4</t>
    </r>
    <r>
      <rPr>
        <sz val="16"/>
        <rFont val="宋体"/>
        <charset val="134"/>
      </rPr>
      <t>万元；琼巴什村</t>
    </r>
    <r>
      <rPr>
        <sz val="16"/>
        <rFont val="Times New Roman"/>
        <charset val="134"/>
      </rPr>
      <t>30</t>
    </r>
    <r>
      <rPr>
        <sz val="16"/>
        <rFont val="宋体"/>
        <charset val="134"/>
      </rPr>
      <t>户，共计</t>
    </r>
    <r>
      <rPr>
        <sz val="16"/>
        <rFont val="Times New Roman"/>
        <charset val="134"/>
      </rPr>
      <t>51</t>
    </r>
    <r>
      <rPr>
        <sz val="16"/>
        <rFont val="宋体"/>
        <charset val="134"/>
      </rPr>
      <t>户，共计</t>
    </r>
    <r>
      <rPr>
        <sz val="16"/>
        <rFont val="Times New Roman"/>
        <charset val="134"/>
      </rPr>
      <t>15.3</t>
    </r>
    <r>
      <rPr>
        <sz val="16"/>
        <rFont val="宋体"/>
        <charset val="134"/>
      </rPr>
      <t>万元；塔孜勒克村</t>
    </r>
    <r>
      <rPr>
        <sz val="16"/>
        <rFont val="Times New Roman"/>
        <charset val="134"/>
      </rPr>
      <t>27</t>
    </r>
    <r>
      <rPr>
        <sz val="16"/>
        <rFont val="宋体"/>
        <charset val="134"/>
      </rPr>
      <t>户，共计</t>
    </r>
    <r>
      <rPr>
        <sz val="16"/>
        <rFont val="Times New Roman"/>
        <charset val="134"/>
      </rPr>
      <t>125</t>
    </r>
    <r>
      <rPr>
        <sz val="16"/>
        <rFont val="宋体"/>
        <charset val="134"/>
      </rPr>
      <t>头，共计</t>
    </r>
    <r>
      <rPr>
        <sz val="16"/>
        <rFont val="Times New Roman"/>
        <charset val="134"/>
      </rPr>
      <t>37.5</t>
    </r>
    <r>
      <rPr>
        <sz val="16"/>
        <rFont val="宋体"/>
        <charset val="134"/>
      </rPr>
      <t>万元；恰尔巴格村</t>
    </r>
    <r>
      <rPr>
        <sz val="16"/>
        <rFont val="Times New Roman"/>
        <charset val="134"/>
      </rPr>
      <t>11</t>
    </r>
    <r>
      <rPr>
        <sz val="16"/>
        <rFont val="宋体"/>
        <charset val="134"/>
      </rPr>
      <t>户，共计</t>
    </r>
    <r>
      <rPr>
        <sz val="16"/>
        <rFont val="Times New Roman"/>
        <charset val="134"/>
      </rPr>
      <t>19</t>
    </r>
    <r>
      <rPr>
        <sz val="16"/>
        <rFont val="宋体"/>
        <charset val="134"/>
      </rPr>
      <t>头，共计</t>
    </r>
    <r>
      <rPr>
        <sz val="16"/>
        <rFont val="Times New Roman"/>
        <charset val="134"/>
      </rPr>
      <t>5.7</t>
    </r>
    <r>
      <rPr>
        <sz val="16"/>
        <rFont val="宋体"/>
        <charset val="134"/>
      </rPr>
      <t>万元；皮拉勒村</t>
    </r>
    <r>
      <rPr>
        <sz val="16"/>
        <rFont val="Times New Roman"/>
        <charset val="134"/>
      </rPr>
      <t>1</t>
    </r>
    <r>
      <rPr>
        <sz val="16"/>
        <rFont val="宋体"/>
        <charset val="134"/>
      </rPr>
      <t>户，共计</t>
    </r>
    <r>
      <rPr>
        <sz val="16"/>
        <rFont val="Times New Roman"/>
        <charset val="134"/>
      </rPr>
      <t>4</t>
    </r>
    <r>
      <rPr>
        <sz val="16"/>
        <rFont val="宋体"/>
        <charset val="134"/>
      </rPr>
      <t>头牛，共计</t>
    </r>
    <r>
      <rPr>
        <sz val="16"/>
        <rFont val="Times New Roman"/>
        <charset val="134"/>
      </rPr>
      <t>1.2</t>
    </r>
    <r>
      <rPr>
        <sz val="16"/>
        <rFont val="宋体"/>
        <charset val="134"/>
      </rPr>
      <t>万元；自繁养殖牛涉及农户</t>
    </r>
    <r>
      <rPr>
        <sz val="16"/>
        <rFont val="Times New Roman"/>
        <charset val="134"/>
      </rPr>
      <t>2007</t>
    </r>
    <r>
      <rPr>
        <sz val="16"/>
        <rFont val="宋体"/>
        <charset val="134"/>
      </rPr>
      <t>户，一共</t>
    </r>
    <r>
      <rPr>
        <sz val="16"/>
        <rFont val="Times New Roman"/>
        <charset val="134"/>
      </rPr>
      <t>4869</t>
    </r>
    <r>
      <rPr>
        <sz val="16"/>
        <rFont val="宋体"/>
        <charset val="134"/>
      </rPr>
      <t>头，每头补助</t>
    </r>
    <r>
      <rPr>
        <sz val="16"/>
        <rFont val="Times New Roman"/>
        <charset val="134"/>
      </rPr>
      <t>0.3</t>
    </r>
    <r>
      <rPr>
        <sz val="16"/>
        <rFont val="宋体"/>
        <charset val="134"/>
      </rPr>
      <t>万元，共补助</t>
    </r>
    <r>
      <rPr>
        <sz val="16"/>
        <rFont val="Times New Roman"/>
        <charset val="134"/>
      </rPr>
      <t>1460.7</t>
    </r>
    <r>
      <rPr>
        <sz val="16"/>
        <rFont val="宋体"/>
        <charset val="134"/>
      </rPr>
      <t>万元。</t>
    </r>
  </si>
  <si>
    <r>
      <rPr>
        <sz val="16"/>
        <rFont val="宋体"/>
        <charset val="134"/>
      </rPr>
      <t>壮大发展入户项目，可巩固拓展</t>
    </r>
    <r>
      <rPr>
        <sz val="16"/>
        <rFont val="Times New Roman"/>
        <charset val="134"/>
      </rPr>
      <t>2007</t>
    </r>
    <r>
      <rPr>
        <sz val="16"/>
        <rFont val="宋体"/>
        <charset val="134"/>
      </rPr>
      <t>户已脱贫户（含监测帮扶家庭）产业发展，进一步带动自身经济增长；确保已脱贫户（含监测帮扶家庭）脱贫后稳得住，有产业，能发展；激发内生动力，确保脱贫后能发展</t>
    </r>
  </si>
  <si>
    <t>AKT-DHJB-012-10</t>
  </si>
  <si>
    <t>加马铁热克乡自繁良种母畜补助项目</t>
  </si>
  <si>
    <t>自繁良种母畜（牛665头、羊291只）</t>
  </si>
  <si>
    <t>赛克孜艾日克村、巴格拉村、阔什铁热克村、乌卡买里村、喀什博依村、阔纳霍依拉村、托尔塔依村、塔依社区</t>
  </si>
  <si>
    <t>加马铁热克乡自繁良种母畜（牛445户，665头，羊50户，291只）。计划投资208.23万元。</t>
  </si>
  <si>
    <t>AKT-DHJB-012-11</t>
  </si>
  <si>
    <t>玉麦镇自繁良种母畜补助项目</t>
  </si>
  <si>
    <t>恰格尔村、玉麦村、英阿依玛克村、阿勒吞其村、阿玛希村、尤喀克霍伊拉村、库尼萨克村、喀什艾日克村、加依铁热克村、库尔巴格村、兰干村、霍伊拉艾日克村</t>
  </si>
  <si>
    <r>
      <rPr>
        <sz val="16"/>
        <rFont val="宋体"/>
        <charset val="134"/>
      </rPr>
      <t>玉麦镇计划对养殖自繁良种母牛的农户进行补助，共计</t>
    </r>
    <r>
      <rPr>
        <sz val="16"/>
        <rFont val="Times New Roman"/>
        <charset val="134"/>
      </rPr>
      <t>1511</t>
    </r>
    <r>
      <rPr>
        <sz val="16"/>
        <rFont val="宋体"/>
        <charset val="134"/>
      </rPr>
      <t>头，每头补助</t>
    </r>
    <r>
      <rPr>
        <sz val="16"/>
        <rFont val="Times New Roman"/>
        <charset val="134"/>
      </rPr>
      <t>0.3</t>
    </r>
    <r>
      <rPr>
        <sz val="16"/>
        <rFont val="宋体"/>
        <charset val="134"/>
      </rPr>
      <t>万元，计划补助</t>
    </r>
    <r>
      <rPr>
        <sz val="16"/>
        <rFont val="Times New Roman"/>
        <charset val="134"/>
      </rPr>
      <t>453.3</t>
    </r>
    <r>
      <rPr>
        <sz val="16"/>
        <rFont val="宋体"/>
        <charset val="134"/>
      </rPr>
      <t>万元。其中：恰格尔村</t>
    </r>
    <r>
      <rPr>
        <sz val="16"/>
        <rFont val="Times New Roman"/>
        <charset val="134"/>
      </rPr>
      <t>188</t>
    </r>
    <r>
      <rPr>
        <sz val="16"/>
        <rFont val="宋体"/>
        <charset val="134"/>
      </rPr>
      <t>头</t>
    </r>
    <r>
      <rPr>
        <sz val="16"/>
        <rFont val="Times New Roman"/>
        <charset val="134"/>
      </rPr>
      <t>139</t>
    </r>
    <r>
      <rPr>
        <sz val="16"/>
        <rFont val="宋体"/>
        <charset val="134"/>
      </rPr>
      <t>户、玉麦村</t>
    </r>
    <r>
      <rPr>
        <sz val="16"/>
        <rFont val="Times New Roman"/>
        <charset val="134"/>
      </rPr>
      <t>214</t>
    </r>
    <r>
      <rPr>
        <sz val="16"/>
        <rFont val="宋体"/>
        <charset val="134"/>
      </rPr>
      <t>头</t>
    </r>
    <r>
      <rPr>
        <sz val="16"/>
        <rFont val="Times New Roman"/>
        <charset val="134"/>
      </rPr>
      <t>136</t>
    </r>
    <r>
      <rPr>
        <sz val="16"/>
        <rFont val="宋体"/>
        <charset val="134"/>
      </rPr>
      <t>户、英阿依玛克村</t>
    </r>
    <r>
      <rPr>
        <sz val="16"/>
        <rFont val="Times New Roman"/>
        <charset val="134"/>
      </rPr>
      <t>74</t>
    </r>
    <r>
      <rPr>
        <sz val="16"/>
        <rFont val="宋体"/>
        <charset val="134"/>
      </rPr>
      <t>头</t>
    </r>
    <r>
      <rPr>
        <sz val="16"/>
        <rFont val="Times New Roman"/>
        <charset val="134"/>
      </rPr>
      <t>68</t>
    </r>
    <r>
      <rPr>
        <sz val="16"/>
        <rFont val="宋体"/>
        <charset val="134"/>
      </rPr>
      <t>户、阿勒吞其村</t>
    </r>
    <r>
      <rPr>
        <sz val="16"/>
        <rFont val="Times New Roman"/>
        <charset val="134"/>
      </rPr>
      <t>262</t>
    </r>
    <r>
      <rPr>
        <sz val="16"/>
        <rFont val="宋体"/>
        <charset val="134"/>
      </rPr>
      <t>头</t>
    </r>
    <r>
      <rPr>
        <sz val="16"/>
        <rFont val="Times New Roman"/>
        <charset val="134"/>
      </rPr>
      <t>160</t>
    </r>
    <r>
      <rPr>
        <sz val="16"/>
        <rFont val="宋体"/>
        <charset val="134"/>
      </rPr>
      <t>户、阿玛希村</t>
    </r>
    <r>
      <rPr>
        <sz val="16"/>
        <rFont val="Times New Roman"/>
        <charset val="134"/>
      </rPr>
      <t>70</t>
    </r>
    <r>
      <rPr>
        <sz val="16"/>
        <rFont val="宋体"/>
        <charset val="134"/>
      </rPr>
      <t>头</t>
    </r>
    <r>
      <rPr>
        <sz val="16"/>
        <rFont val="Times New Roman"/>
        <charset val="134"/>
      </rPr>
      <t>41</t>
    </r>
    <r>
      <rPr>
        <sz val="16"/>
        <rFont val="宋体"/>
        <charset val="134"/>
      </rPr>
      <t>户、尤喀克霍伊拉村</t>
    </r>
    <r>
      <rPr>
        <sz val="16"/>
        <rFont val="Times New Roman"/>
        <charset val="134"/>
      </rPr>
      <t>32</t>
    </r>
    <r>
      <rPr>
        <sz val="16"/>
        <rFont val="宋体"/>
        <charset val="134"/>
      </rPr>
      <t>头</t>
    </r>
    <r>
      <rPr>
        <sz val="16"/>
        <rFont val="Times New Roman"/>
        <charset val="134"/>
      </rPr>
      <t>16</t>
    </r>
    <r>
      <rPr>
        <sz val="16"/>
        <rFont val="宋体"/>
        <charset val="134"/>
      </rPr>
      <t>户、库尼萨克村</t>
    </r>
    <r>
      <rPr>
        <sz val="16"/>
        <rFont val="Times New Roman"/>
        <charset val="134"/>
      </rPr>
      <t>89</t>
    </r>
    <r>
      <rPr>
        <sz val="16"/>
        <rFont val="宋体"/>
        <charset val="134"/>
      </rPr>
      <t>头</t>
    </r>
    <r>
      <rPr>
        <sz val="16"/>
        <rFont val="Times New Roman"/>
        <charset val="134"/>
      </rPr>
      <t>59</t>
    </r>
    <r>
      <rPr>
        <sz val="16"/>
        <rFont val="宋体"/>
        <charset val="134"/>
      </rPr>
      <t>户、喀什艾日克村</t>
    </r>
    <r>
      <rPr>
        <sz val="16"/>
        <rFont val="Times New Roman"/>
        <charset val="134"/>
      </rPr>
      <t>130</t>
    </r>
    <r>
      <rPr>
        <sz val="16"/>
        <rFont val="宋体"/>
        <charset val="134"/>
      </rPr>
      <t>头</t>
    </r>
    <r>
      <rPr>
        <sz val="16"/>
        <rFont val="Times New Roman"/>
        <charset val="134"/>
      </rPr>
      <t>88</t>
    </r>
    <r>
      <rPr>
        <sz val="16"/>
        <rFont val="宋体"/>
        <charset val="134"/>
      </rPr>
      <t>户、加依铁热克村</t>
    </r>
    <r>
      <rPr>
        <sz val="16"/>
        <rFont val="Times New Roman"/>
        <charset val="134"/>
      </rPr>
      <t>43</t>
    </r>
    <r>
      <rPr>
        <sz val="16"/>
        <rFont val="宋体"/>
        <charset val="134"/>
      </rPr>
      <t>头</t>
    </r>
    <r>
      <rPr>
        <sz val="16"/>
        <rFont val="Times New Roman"/>
        <charset val="134"/>
      </rPr>
      <t>43</t>
    </r>
    <r>
      <rPr>
        <sz val="16"/>
        <rFont val="宋体"/>
        <charset val="134"/>
      </rPr>
      <t>户、库尔巴格村</t>
    </r>
    <r>
      <rPr>
        <sz val="16"/>
        <rFont val="Times New Roman"/>
        <charset val="134"/>
      </rPr>
      <t>20</t>
    </r>
    <r>
      <rPr>
        <sz val="16"/>
        <rFont val="宋体"/>
        <charset val="134"/>
      </rPr>
      <t>头</t>
    </r>
    <r>
      <rPr>
        <sz val="16"/>
        <rFont val="Times New Roman"/>
        <charset val="134"/>
      </rPr>
      <t>16</t>
    </r>
    <r>
      <rPr>
        <sz val="16"/>
        <rFont val="宋体"/>
        <charset val="134"/>
      </rPr>
      <t>户、兰干村</t>
    </r>
    <r>
      <rPr>
        <sz val="16"/>
        <rFont val="Times New Roman"/>
        <charset val="134"/>
      </rPr>
      <t>124</t>
    </r>
    <r>
      <rPr>
        <sz val="16"/>
        <rFont val="宋体"/>
        <charset val="134"/>
      </rPr>
      <t>头</t>
    </r>
    <r>
      <rPr>
        <sz val="16"/>
        <rFont val="Times New Roman"/>
        <charset val="134"/>
      </rPr>
      <t>75</t>
    </r>
    <r>
      <rPr>
        <sz val="16"/>
        <rFont val="宋体"/>
        <charset val="134"/>
      </rPr>
      <t>户、霍伊拉艾日克村</t>
    </r>
    <r>
      <rPr>
        <sz val="16"/>
        <rFont val="Times New Roman"/>
        <charset val="134"/>
      </rPr>
      <t>265</t>
    </r>
    <r>
      <rPr>
        <sz val="16"/>
        <rFont val="宋体"/>
        <charset val="134"/>
      </rPr>
      <t>头</t>
    </r>
    <r>
      <rPr>
        <sz val="16"/>
        <rFont val="Times New Roman"/>
        <charset val="134"/>
      </rPr>
      <t>143</t>
    </r>
    <r>
      <rPr>
        <sz val="16"/>
        <rFont val="宋体"/>
        <charset val="134"/>
      </rPr>
      <t>户。</t>
    </r>
  </si>
  <si>
    <t>AKT-DHJB-012-12</t>
  </si>
  <si>
    <t>恰格尔村、玉麦村、英阿依玛克村、阿勒吞其村、阿玛希村、尤喀克霍伊拉村、喀什艾日克村、加依铁热克村、兰干村、霍伊拉艾日克村</t>
  </si>
  <si>
    <r>
      <rPr>
        <sz val="16"/>
        <rFont val="宋体"/>
        <charset val="134"/>
      </rPr>
      <t>玉麦镇计划对养殖自繁良种母羊的农户进行补助，共计</t>
    </r>
    <r>
      <rPr>
        <sz val="16"/>
        <rFont val="Times New Roman"/>
        <charset val="134"/>
      </rPr>
      <t>6346</t>
    </r>
    <r>
      <rPr>
        <sz val="16"/>
        <rFont val="宋体"/>
        <charset val="134"/>
      </rPr>
      <t>只，每只补助</t>
    </r>
    <r>
      <rPr>
        <sz val="16"/>
        <rFont val="Times New Roman"/>
        <charset val="134"/>
      </rPr>
      <t>0.03</t>
    </r>
    <r>
      <rPr>
        <sz val="16"/>
        <rFont val="宋体"/>
        <charset val="134"/>
      </rPr>
      <t>万元，计划补助</t>
    </r>
    <r>
      <rPr>
        <sz val="16"/>
        <rFont val="Times New Roman"/>
        <charset val="134"/>
      </rPr>
      <t>190.32</t>
    </r>
    <r>
      <rPr>
        <sz val="16"/>
        <rFont val="宋体"/>
        <charset val="134"/>
      </rPr>
      <t>万元。其中：恰格尔村</t>
    </r>
    <r>
      <rPr>
        <sz val="16"/>
        <rFont val="Times New Roman"/>
        <charset val="134"/>
      </rPr>
      <t>761</t>
    </r>
    <r>
      <rPr>
        <sz val="16"/>
        <rFont val="宋体"/>
        <charset val="134"/>
      </rPr>
      <t>只</t>
    </r>
    <r>
      <rPr>
        <sz val="16"/>
        <rFont val="Times New Roman"/>
        <charset val="134"/>
      </rPr>
      <t>99</t>
    </r>
    <r>
      <rPr>
        <sz val="16"/>
        <rFont val="宋体"/>
        <charset val="134"/>
      </rPr>
      <t>户、玉麦村</t>
    </r>
    <r>
      <rPr>
        <sz val="16"/>
        <rFont val="Times New Roman"/>
        <charset val="134"/>
      </rPr>
      <t>1614</t>
    </r>
    <r>
      <rPr>
        <sz val="16"/>
        <rFont val="宋体"/>
        <charset val="134"/>
      </rPr>
      <t>只</t>
    </r>
    <r>
      <rPr>
        <sz val="16"/>
        <rFont val="Times New Roman"/>
        <charset val="134"/>
      </rPr>
      <t>253</t>
    </r>
    <r>
      <rPr>
        <sz val="16"/>
        <rFont val="宋体"/>
        <charset val="134"/>
      </rPr>
      <t>户、英阿依玛克村</t>
    </r>
    <r>
      <rPr>
        <sz val="16"/>
        <rFont val="Times New Roman"/>
        <charset val="134"/>
      </rPr>
      <t>106</t>
    </r>
    <r>
      <rPr>
        <sz val="16"/>
        <rFont val="宋体"/>
        <charset val="134"/>
      </rPr>
      <t>只</t>
    </r>
    <r>
      <rPr>
        <sz val="16"/>
        <rFont val="Times New Roman"/>
        <charset val="134"/>
      </rPr>
      <t>30</t>
    </r>
    <r>
      <rPr>
        <sz val="16"/>
        <rFont val="宋体"/>
        <charset val="134"/>
      </rPr>
      <t>户、阿勒吞其村</t>
    </r>
    <r>
      <rPr>
        <sz val="16"/>
        <rFont val="Times New Roman"/>
        <charset val="134"/>
      </rPr>
      <t>1185</t>
    </r>
    <r>
      <rPr>
        <sz val="16"/>
        <rFont val="宋体"/>
        <charset val="134"/>
      </rPr>
      <t>只</t>
    </r>
    <r>
      <rPr>
        <sz val="16"/>
        <rFont val="Times New Roman"/>
        <charset val="134"/>
      </rPr>
      <t>129</t>
    </r>
    <r>
      <rPr>
        <sz val="16"/>
        <rFont val="宋体"/>
        <charset val="134"/>
      </rPr>
      <t>户、阿玛希村</t>
    </r>
    <r>
      <rPr>
        <sz val="16"/>
        <rFont val="Times New Roman"/>
        <charset val="134"/>
      </rPr>
      <t>464</t>
    </r>
    <r>
      <rPr>
        <sz val="16"/>
        <rFont val="宋体"/>
        <charset val="134"/>
      </rPr>
      <t>只</t>
    </r>
    <r>
      <rPr>
        <sz val="16"/>
        <rFont val="Times New Roman"/>
        <charset val="134"/>
      </rPr>
      <t>74</t>
    </r>
    <r>
      <rPr>
        <sz val="16"/>
        <rFont val="宋体"/>
        <charset val="134"/>
      </rPr>
      <t>户、尤喀克霍伊拉村</t>
    </r>
    <r>
      <rPr>
        <sz val="16"/>
        <rFont val="Times New Roman"/>
        <charset val="134"/>
      </rPr>
      <t>372</t>
    </r>
    <r>
      <rPr>
        <sz val="16"/>
        <rFont val="宋体"/>
        <charset val="134"/>
      </rPr>
      <t>只</t>
    </r>
    <r>
      <rPr>
        <sz val="16"/>
        <rFont val="Times New Roman"/>
        <charset val="134"/>
      </rPr>
      <t>38</t>
    </r>
    <r>
      <rPr>
        <sz val="16"/>
        <rFont val="宋体"/>
        <charset val="134"/>
      </rPr>
      <t>户、喀什艾日克村</t>
    </r>
    <r>
      <rPr>
        <sz val="16"/>
        <rFont val="Times New Roman"/>
        <charset val="134"/>
      </rPr>
      <t>620</t>
    </r>
    <r>
      <rPr>
        <sz val="16"/>
        <rFont val="宋体"/>
        <charset val="134"/>
      </rPr>
      <t>只</t>
    </r>
    <r>
      <rPr>
        <sz val="16"/>
        <rFont val="Times New Roman"/>
        <charset val="134"/>
      </rPr>
      <t>97</t>
    </r>
    <r>
      <rPr>
        <sz val="16"/>
        <rFont val="宋体"/>
        <charset val="134"/>
      </rPr>
      <t>户、加依铁热克村</t>
    </r>
    <r>
      <rPr>
        <sz val="16"/>
        <rFont val="Times New Roman"/>
        <charset val="134"/>
      </rPr>
      <t>213</t>
    </r>
    <r>
      <rPr>
        <sz val="16"/>
        <rFont val="宋体"/>
        <charset val="134"/>
      </rPr>
      <t>只</t>
    </r>
    <r>
      <rPr>
        <sz val="16"/>
        <rFont val="Times New Roman"/>
        <charset val="134"/>
      </rPr>
      <t>26</t>
    </r>
    <r>
      <rPr>
        <sz val="16"/>
        <rFont val="宋体"/>
        <charset val="134"/>
      </rPr>
      <t>户、兰干村</t>
    </r>
    <r>
      <rPr>
        <sz val="16"/>
        <rFont val="Times New Roman"/>
        <charset val="134"/>
      </rPr>
      <t>228</t>
    </r>
    <r>
      <rPr>
        <sz val="16"/>
        <rFont val="宋体"/>
        <charset val="134"/>
      </rPr>
      <t>只</t>
    </r>
    <r>
      <rPr>
        <sz val="16"/>
        <rFont val="Times New Roman"/>
        <charset val="134"/>
      </rPr>
      <t>44</t>
    </r>
    <r>
      <rPr>
        <sz val="16"/>
        <rFont val="宋体"/>
        <charset val="134"/>
      </rPr>
      <t>户、霍伊拉艾日克村</t>
    </r>
    <r>
      <rPr>
        <sz val="16"/>
        <rFont val="Times New Roman"/>
        <charset val="134"/>
      </rPr>
      <t>783</t>
    </r>
    <r>
      <rPr>
        <sz val="16"/>
        <rFont val="宋体"/>
        <charset val="134"/>
      </rPr>
      <t>只</t>
    </r>
    <r>
      <rPr>
        <sz val="16"/>
        <rFont val="Times New Roman"/>
        <charset val="134"/>
      </rPr>
      <t>80</t>
    </r>
    <r>
      <rPr>
        <sz val="16"/>
        <rFont val="宋体"/>
        <charset val="134"/>
      </rPr>
      <t>户。</t>
    </r>
  </si>
  <si>
    <t>AKT-DHJB-012-13</t>
  </si>
  <si>
    <t>塔尔乡自繁良种母畜补助项目</t>
  </si>
  <si>
    <t>自繁良种母畜（牛122头、羊354只）</t>
  </si>
  <si>
    <t>阿勒马勒克村、巴格艾格孜村、库祖村、霍西阿巴提村、塔尔阿巴提村、阿克库木村</t>
  </si>
  <si>
    <r>
      <rPr>
        <sz val="16"/>
        <rFont val="宋体"/>
        <charset val="134"/>
      </rPr>
      <t>塔尔乡良种母畜自繁项目涉及农户153户，</t>
    </r>
    <r>
      <rPr>
        <sz val="16"/>
        <rFont val="Times New Roman"/>
        <charset val="134"/>
      </rPr>
      <t>122</t>
    </r>
    <r>
      <rPr>
        <sz val="16"/>
        <rFont val="宋体"/>
        <charset val="134"/>
      </rPr>
      <t>头牛，36.6万元，</t>
    </r>
    <r>
      <rPr>
        <sz val="16"/>
        <rFont val="Times New Roman"/>
        <charset val="134"/>
      </rPr>
      <t>354</t>
    </r>
    <r>
      <rPr>
        <sz val="16"/>
        <rFont val="宋体"/>
        <charset val="134"/>
      </rPr>
      <t>只羊，10.62万元（其中塔尔乡阿勒马勒克村引进良种母畜（羊）</t>
    </r>
    <r>
      <rPr>
        <sz val="16"/>
        <rFont val="Times New Roman"/>
        <charset val="134"/>
      </rPr>
      <t>24</t>
    </r>
    <r>
      <rPr>
        <sz val="16"/>
        <rFont val="宋体"/>
        <charset val="134"/>
      </rPr>
      <t>户，巴格艾格孜村（牛）</t>
    </r>
    <r>
      <rPr>
        <sz val="16"/>
        <rFont val="Times New Roman"/>
        <charset val="134"/>
      </rPr>
      <t>25</t>
    </r>
    <r>
      <rPr>
        <sz val="16"/>
        <rFont val="宋体"/>
        <charset val="134"/>
      </rPr>
      <t>户，库祖村（牛）</t>
    </r>
    <r>
      <rPr>
        <sz val="16"/>
        <rFont val="Times New Roman"/>
        <charset val="134"/>
      </rPr>
      <t>2</t>
    </r>
    <r>
      <rPr>
        <sz val="16"/>
        <rFont val="宋体"/>
        <charset val="134"/>
      </rPr>
      <t>户，霍西阿巴提村（牛）</t>
    </r>
    <r>
      <rPr>
        <sz val="16"/>
        <rFont val="Times New Roman"/>
        <charset val="134"/>
      </rPr>
      <t>29</t>
    </r>
    <r>
      <rPr>
        <sz val="16"/>
        <rFont val="宋体"/>
        <charset val="134"/>
      </rPr>
      <t>户、（羊）</t>
    </r>
    <r>
      <rPr>
        <sz val="16"/>
        <rFont val="Times New Roman"/>
        <charset val="134"/>
      </rPr>
      <t>19</t>
    </r>
    <r>
      <rPr>
        <sz val="16"/>
        <rFont val="宋体"/>
        <charset val="134"/>
      </rPr>
      <t>户，塔尔阿巴提村（牛）</t>
    </r>
    <r>
      <rPr>
        <sz val="16"/>
        <rFont val="Times New Roman"/>
        <charset val="134"/>
      </rPr>
      <t>2</t>
    </r>
    <r>
      <rPr>
        <sz val="16"/>
        <rFont val="宋体"/>
        <charset val="134"/>
      </rPr>
      <t>户，（羊）</t>
    </r>
    <r>
      <rPr>
        <sz val="16"/>
        <rFont val="Times New Roman"/>
        <charset val="134"/>
      </rPr>
      <t>30</t>
    </r>
    <r>
      <rPr>
        <sz val="16"/>
        <rFont val="宋体"/>
        <charset val="134"/>
      </rPr>
      <t>户，阿克库木村引进良种母畜（牛）</t>
    </r>
    <r>
      <rPr>
        <sz val="16"/>
        <rFont val="Times New Roman"/>
        <charset val="134"/>
      </rPr>
      <t>22</t>
    </r>
    <r>
      <rPr>
        <sz val="16"/>
        <rFont val="宋体"/>
        <charset val="134"/>
      </rPr>
      <t>户，）涉及资金</t>
    </r>
    <r>
      <rPr>
        <sz val="16"/>
        <rFont val="Times New Roman"/>
        <charset val="134"/>
      </rPr>
      <t>48.38</t>
    </r>
    <r>
      <rPr>
        <sz val="16"/>
        <rFont val="宋体"/>
        <charset val="134"/>
      </rPr>
      <t>万元</t>
    </r>
  </si>
  <si>
    <t>AKT-DHJB-012-14</t>
  </si>
  <si>
    <t>巴仁乡自繁良种母畜补助项目</t>
  </si>
  <si>
    <r>
      <rPr>
        <sz val="16"/>
        <rFont val="宋体"/>
        <charset val="134"/>
      </rPr>
      <t>自繁良种母畜养殖（牛）</t>
    </r>
    <r>
      <rPr>
        <sz val="16"/>
        <rFont val="Times New Roman"/>
        <charset val="134"/>
      </rPr>
      <t>2477</t>
    </r>
    <r>
      <rPr>
        <sz val="16"/>
        <rFont val="宋体"/>
        <charset val="134"/>
      </rPr>
      <t>头，每头牛补助</t>
    </r>
    <r>
      <rPr>
        <sz val="16"/>
        <rFont val="Times New Roman"/>
        <charset val="134"/>
      </rPr>
      <t>0.3</t>
    </r>
    <r>
      <rPr>
        <sz val="16"/>
        <rFont val="宋体"/>
        <charset val="134"/>
      </rPr>
      <t>万元，其中：阔洪其村</t>
    </r>
    <r>
      <rPr>
        <sz val="16"/>
        <rFont val="Times New Roman"/>
        <charset val="134"/>
      </rPr>
      <t>83</t>
    </r>
    <r>
      <rPr>
        <sz val="16"/>
        <rFont val="宋体"/>
        <charset val="134"/>
      </rPr>
      <t>头，合计补助</t>
    </r>
    <r>
      <rPr>
        <sz val="16"/>
        <rFont val="Times New Roman"/>
        <charset val="134"/>
      </rPr>
      <t>24.9</t>
    </r>
    <r>
      <rPr>
        <sz val="16"/>
        <rFont val="宋体"/>
        <charset val="134"/>
      </rPr>
      <t>万元；吐尔村</t>
    </r>
    <r>
      <rPr>
        <sz val="16"/>
        <rFont val="Times New Roman"/>
        <charset val="134"/>
      </rPr>
      <t>32</t>
    </r>
    <r>
      <rPr>
        <sz val="16"/>
        <rFont val="宋体"/>
        <charset val="134"/>
      </rPr>
      <t>头，合计补助</t>
    </r>
    <r>
      <rPr>
        <sz val="16"/>
        <rFont val="Times New Roman"/>
        <charset val="134"/>
      </rPr>
      <t>9.6</t>
    </r>
    <r>
      <rPr>
        <sz val="16"/>
        <rFont val="宋体"/>
        <charset val="134"/>
      </rPr>
      <t>万元；巴仁村</t>
    </r>
    <r>
      <rPr>
        <sz val="16"/>
        <rFont val="Times New Roman"/>
        <charset val="134"/>
      </rPr>
      <t>504</t>
    </r>
    <r>
      <rPr>
        <sz val="16"/>
        <rFont val="宋体"/>
        <charset val="134"/>
      </rPr>
      <t>头，合计补助</t>
    </r>
    <r>
      <rPr>
        <sz val="16"/>
        <rFont val="Times New Roman"/>
        <charset val="134"/>
      </rPr>
      <t>151.2</t>
    </r>
    <r>
      <rPr>
        <sz val="16"/>
        <rFont val="宋体"/>
        <charset val="134"/>
      </rPr>
      <t>万元；加依村</t>
    </r>
    <r>
      <rPr>
        <sz val="16"/>
        <rFont val="Times New Roman"/>
        <charset val="134"/>
      </rPr>
      <t>368</t>
    </r>
    <r>
      <rPr>
        <sz val="16"/>
        <rFont val="宋体"/>
        <charset val="134"/>
      </rPr>
      <t>头，合计补助</t>
    </r>
    <r>
      <rPr>
        <sz val="16"/>
        <rFont val="Times New Roman"/>
        <charset val="134"/>
      </rPr>
      <t>110.4</t>
    </r>
    <r>
      <rPr>
        <sz val="16"/>
        <rFont val="宋体"/>
        <charset val="134"/>
      </rPr>
      <t>万元；英买里村</t>
    </r>
    <r>
      <rPr>
        <sz val="16"/>
        <rFont val="Times New Roman"/>
        <charset val="134"/>
      </rPr>
      <t>57</t>
    </r>
    <r>
      <rPr>
        <sz val="16"/>
        <rFont val="宋体"/>
        <charset val="134"/>
      </rPr>
      <t>头，合计补助</t>
    </r>
    <r>
      <rPr>
        <sz val="16"/>
        <rFont val="Times New Roman"/>
        <charset val="134"/>
      </rPr>
      <t>17.1</t>
    </r>
    <r>
      <rPr>
        <sz val="16"/>
        <rFont val="宋体"/>
        <charset val="134"/>
      </rPr>
      <t>万元；且克村</t>
    </r>
    <r>
      <rPr>
        <sz val="16"/>
        <rFont val="Times New Roman"/>
        <charset val="134"/>
      </rPr>
      <t>368</t>
    </r>
    <r>
      <rPr>
        <sz val="16"/>
        <rFont val="宋体"/>
        <charset val="134"/>
      </rPr>
      <t>头，合计补助</t>
    </r>
    <r>
      <rPr>
        <sz val="16"/>
        <rFont val="Times New Roman"/>
        <charset val="134"/>
      </rPr>
      <t>110.4</t>
    </r>
    <r>
      <rPr>
        <sz val="16"/>
        <rFont val="宋体"/>
        <charset val="134"/>
      </rPr>
      <t>万元；库尔干村</t>
    </r>
    <r>
      <rPr>
        <sz val="16"/>
        <rFont val="Times New Roman"/>
        <charset val="134"/>
      </rPr>
      <t>108</t>
    </r>
    <r>
      <rPr>
        <sz val="16"/>
        <rFont val="宋体"/>
        <charset val="134"/>
      </rPr>
      <t>头，合计补助</t>
    </r>
    <r>
      <rPr>
        <sz val="16"/>
        <rFont val="Times New Roman"/>
        <charset val="134"/>
      </rPr>
      <t>32.4</t>
    </r>
    <r>
      <rPr>
        <sz val="16"/>
        <rFont val="宋体"/>
        <charset val="134"/>
      </rPr>
      <t>万元；克孜勒吾斯塘村</t>
    </r>
    <r>
      <rPr>
        <sz val="16"/>
        <rFont val="Times New Roman"/>
        <charset val="134"/>
      </rPr>
      <t>170</t>
    </r>
    <r>
      <rPr>
        <sz val="16"/>
        <rFont val="宋体"/>
        <charset val="134"/>
      </rPr>
      <t>头，合计补助</t>
    </r>
    <r>
      <rPr>
        <sz val="16"/>
        <rFont val="Times New Roman"/>
        <charset val="134"/>
      </rPr>
      <t>51</t>
    </r>
    <r>
      <rPr>
        <sz val="16"/>
        <rFont val="宋体"/>
        <charset val="134"/>
      </rPr>
      <t>万元；墩巴格村</t>
    </r>
    <r>
      <rPr>
        <sz val="16"/>
        <rFont val="Times New Roman"/>
        <charset val="134"/>
      </rPr>
      <t>344</t>
    </r>
    <r>
      <rPr>
        <sz val="16"/>
        <rFont val="宋体"/>
        <charset val="134"/>
      </rPr>
      <t>头，合计补助</t>
    </r>
    <r>
      <rPr>
        <sz val="16"/>
        <rFont val="Times New Roman"/>
        <charset val="134"/>
      </rPr>
      <t>103.2</t>
    </r>
    <r>
      <rPr>
        <sz val="16"/>
        <rFont val="宋体"/>
        <charset val="134"/>
      </rPr>
      <t>万元；也勒干村</t>
    </r>
    <r>
      <rPr>
        <sz val="16"/>
        <rFont val="Times New Roman"/>
        <charset val="134"/>
      </rPr>
      <t>201</t>
    </r>
    <r>
      <rPr>
        <sz val="16"/>
        <rFont val="宋体"/>
        <charset val="134"/>
      </rPr>
      <t>头，合计补助</t>
    </r>
    <r>
      <rPr>
        <sz val="16"/>
        <rFont val="Times New Roman"/>
        <charset val="134"/>
      </rPr>
      <t>60.3</t>
    </r>
    <r>
      <rPr>
        <sz val="16"/>
        <rFont val="宋体"/>
        <charset val="134"/>
      </rPr>
      <t>万元；古勒巴格村</t>
    </r>
    <r>
      <rPr>
        <sz val="16"/>
        <rFont val="Times New Roman"/>
        <charset val="134"/>
      </rPr>
      <t>242</t>
    </r>
    <r>
      <rPr>
        <sz val="16"/>
        <rFont val="宋体"/>
        <charset val="134"/>
      </rPr>
      <t>头，合计补助</t>
    </r>
    <r>
      <rPr>
        <sz val="16"/>
        <rFont val="Times New Roman"/>
        <charset val="134"/>
      </rPr>
      <t>72.6</t>
    </r>
    <r>
      <rPr>
        <sz val="16"/>
        <rFont val="宋体"/>
        <charset val="134"/>
      </rPr>
      <t>万元。</t>
    </r>
  </si>
  <si>
    <t>AKT-DHJB-012-15</t>
  </si>
  <si>
    <r>
      <rPr>
        <sz val="16"/>
        <rFont val="宋体"/>
        <charset val="134"/>
      </rPr>
      <t>自繁良种母畜养殖（羊）</t>
    </r>
    <r>
      <rPr>
        <sz val="16"/>
        <rFont val="Times New Roman"/>
        <charset val="134"/>
      </rPr>
      <t>7470</t>
    </r>
    <r>
      <rPr>
        <sz val="16"/>
        <rFont val="宋体"/>
        <charset val="134"/>
      </rPr>
      <t>只</t>
    </r>
    <r>
      <rPr>
        <sz val="16"/>
        <rFont val="Times New Roman"/>
        <charset val="134"/>
      </rPr>
      <t>,</t>
    </r>
    <r>
      <rPr>
        <sz val="16"/>
        <rFont val="宋体"/>
        <charset val="134"/>
      </rPr>
      <t>补助</t>
    </r>
    <r>
      <rPr>
        <sz val="16"/>
        <rFont val="Times New Roman"/>
        <charset val="134"/>
      </rPr>
      <t>300</t>
    </r>
    <r>
      <rPr>
        <sz val="16"/>
        <rFont val="宋体"/>
        <charset val="134"/>
      </rPr>
      <t>元</t>
    </r>
    <r>
      <rPr>
        <sz val="16"/>
        <rFont val="Times New Roman"/>
        <charset val="134"/>
      </rPr>
      <t>/</t>
    </r>
    <r>
      <rPr>
        <sz val="16"/>
        <rFont val="宋体"/>
        <charset val="134"/>
      </rPr>
      <t>只，其中：阔洪其村</t>
    </r>
    <r>
      <rPr>
        <sz val="16"/>
        <rFont val="Times New Roman"/>
        <charset val="134"/>
      </rPr>
      <t>78</t>
    </r>
    <r>
      <rPr>
        <sz val="16"/>
        <rFont val="宋体"/>
        <charset val="134"/>
      </rPr>
      <t>只，合计补助</t>
    </r>
    <r>
      <rPr>
        <sz val="16"/>
        <rFont val="Times New Roman"/>
        <charset val="134"/>
      </rPr>
      <t>2.34</t>
    </r>
    <r>
      <rPr>
        <sz val="16"/>
        <rFont val="宋体"/>
        <charset val="134"/>
      </rPr>
      <t>万元；古勒巴格村</t>
    </r>
    <r>
      <rPr>
        <sz val="16"/>
        <rFont val="Times New Roman"/>
        <charset val="134"/>
      </rPr>
      <t>1179</t>
    </r>
    <r>
      <rPr>
        <sz val="16"/>
        <rFont val="宋体"/>
        <charset val="134"/>
      </rPr>
      <t>只，合计补助</t>
    </r>
    <r>
      <rPr>
        <sz val="16"/>
        <rFont val="Times New Roman"/>
        <charset val="134"/>
      </rPr>
      <t>35.364</t>
    </r>
    <r>
      <rPr>
        <sz val="16"/>
        <rFont val="宋体"/>
        <charset val="134"/>
      </rPr>
      <t>万元；巴仁村</t>
    </r>
    <r>
      <rPr>
        <sz val="16"/>
        <rFont val="Times New Roman"/>
        <charset val="134"/>
      </rPr>
      <t>2096</t>
    </r>
    <r>
      <rPr>
        <sz val="16"/>
        <rFont val="宋体"/>
        <charset val="134"/>
      </rPr>
      <t>只，合计补助</t>
    </r>
    <r>
      <rPr>
        <sz val="16"/>
        <rFont val="Times New Roman"/>
        <charset val="134"/>
      </rPr>
      <t>62.88</t>
    </r>
    <r>
      <rPr>
        <sz val="16"/>
        <rFont val="宋体"/>
        <charset val="134"/>
      </rPr>
      <t>万元；且克村</t>
    </r>
    <r>
      <rPr>
        <sz val="16"/>
        <rFont val="Times New Roman"/>
        <charset val="134"/>
      </rPr>
      <t>1076</t>
    </r>
    <r>
      <rPr>
        <sz val="16"/>
        <rFont val="宋体"/>
        <charset val="134"/>
      </rPr>
      <t>只，合计补助</t>
    </r>
    <r>
      <rPr>
        <sz val="16"/>
        <rFont val="Times New Roman"/>
        <charset val="134"/>
      </rPr>
      <t>32.28</t>
    </r>
    <r>
      <rPr>
        <sz val="16"/>
        <rFont val="宋体"/>
        <charset val="134"/>
      </rPr>
      <t>万元；也勒干村</t>
    </r>
    <r>
      <rPr>
        <sz val="16"/>
        <rFont val="Times New Roman"/>
        <charset val="134"/>
      </rPr>
      <t>944</t>
    </r>
    <r>
      <rPr>
        <sz val="16"/>
        <rFont val="宋体"/>
        <charset val="134"/>
      </rPr>
      <t>只，合计补助</t>
    </r>
    <r>
      <rPr>
        <sz val="16"/>
        <rFont val="Times New Roman"/>
        <charset val="134"/>
      </rPr>
      <t>28.32</t>
    </r>
    <r>
      <rPr>
        <sz val="16"/>
        <rFont val="宋体"/>
        <charset val="134"/>
      </rPr>
      <t>万元；克孜勒吾斯塘村</t>
    </r>
    <r>
      <rPr>
        <sz val="16"/>
        <rFont val="Times New Roman"/>
        <charset val="134"/>
      </rPr>
      <t>457</t>
    </r>
    <r>
      <rPr>
        <sz val="16"/>
        <rFont val="宋体"/>
        <charset val="134"/>
      </rPr>
      <t>只，合计补助</t>
    </r>
    <r>
      <rPr>
        <sz val="16"/>
        <rFont val="Times New Roman"/>
        <charset val="134"/>
      </rPr>
      <t>13.71</t>
    </r>
    <r>
      <rPr>
        <sz val="16"/>
        <rFont val="宋体"/>
        <charset val="134"/>
      </rPr>
      <t>万元；墩巴格村</t>
    </r>
    <r>
      <rPr>
        <sz val="16"/>
        <rFont val="Times New Roman"/>
        <charset val="134"/>
      </rPr>
      <t>822</t>
    </r>
    <r>
      <rPr>
        <sz val="16"/>
        <rFont val="宋体"/>
        <charset val="134"/>
      </rPr>
      <t>只，合计补助</t>
    </r>
    <r>
      <rPr>
        <sz val="16"/>
        <rFont val="Times New Roman"/>
        <charset val="134"/>
      </rPr>
      <t>24.66</t>
    </r>
    <r>
      <rPr>
        <sz val="16"/>
        <rFont val="宋体"/>
        <charset val="134"/>
      </rPr>
      <t>万元；加依村</t>
    </r>
    <r>
      <rPr>
        <sz val="16"/>
        <rFont val="Times New Roman"/>
        <charset val="134"/>
      </rPr>
      <t>468</t>
    </r>
    <r>
      <rPr>
        <sz val="16"/>
        <rFont val="宋体"/>
        <charset val="134"/>
      </rPr>
      <t>只，合计补助</t>
    </r>
    <r>
      <rPr>
        <sz val="16"/>
        <rFont val="Times New Roman"/>
        <charset val="134"/>
      </rPr>
      <t>14.04</t>
    </r>
    <r>
      <rPr>
        <sz val="16"/>
        <rFont val="宋体"/>
        <charset val="134"/>
      </rPr>
      <t>万元；吐尔村</t>
    </r>
    <r>
      <rPr>
        <sz val="16"/>
        <rFont val="Times New Roman"/>
        <charset val="134"/>
      </rPr>
      <t>228</t>
    </r>
    <r>
      <rPr>
        <sz val="16"/>
        <rFont val="宋体"/>
        <charset val="134"/>
      </rPr>
      <t>只，合计补助</t>
    </r>
    <r>
      <rPr>
        <sz val="16"/>
        <rFont val="Times New Roman"/>
        <charset val="134"/>
      </rPr>
      <t>6.84</t>
    </r>
    <r>
      <rPr>
        <sz val="16"/>
        <rFont val="宋体"/>
        <charset val="134"/>
      </rPr>
      <t>万元；英买里村</t>
    </r>
    <r>
      <rPr>
        <sz val="16"/>
        <rFont val="Times New Roman"/>
        <charset val="134"/>
      </rPr>
      <t>119</t>
    </r>
    <r>
      <rPr>
        <sz val="16"/>
        <rFont val="宋体"/>
        <charset val="134"/>
      </rPr>
      <t>只，合计补助</t>
    </r>
    <r>
      <rPr>
        <sz val="16"/>
        <rFont val="Times New Roman"/>
        <charset val="134"/>
      </rPr>
      <t>3.57</t>
    </r>
    <r>
      <rPr>
        <sz val="16"/>
        <rFont val="宋体"/>
        <charset val="134"/>
      </rPr>
      <t>万元；库尔干村</t>
    </r>
    <r>
      <rPr>
        <sz val="16"/>
        <rFont val="Times New Roman"/>
        <charset val="134"/>
      </rPr>
      <t>3</t>
    </r>
    <r>
      <rPr>
        <sz val="16"/>
        <rFont val="宋体"/>
        <charset val="134"/>
      </rPr>
      <t>只，合计补助</t>
    </r>
    <r>
      <rPr>
        <sz val="16"/>
        <rFont val="Times New Roman"/>
        <charset val="134"/>
      </rPr>
      <t>0.09</t>
    </r>
    <r>
      <rPr>
        <sz val="16"/>
        <rFont val="宋体"/>
        <charset val="134"/>
      </rPr>
      <t>万元。</t>
    </r>
  </si>
  <si>
    <t>AKT-DHJB-013-1</t>
  </si>
  <si>
    <t>阿克陶镇性控冻精配种并定胎（牛）补助项目</t>
  </si>
  <si>
    <t>性控冻精配种并定胎（牛）</t>
  </si>
  <si>
    <t>诺库其艾日克村，喀依恰艾日克村，巴仁艾日克村，拱拜提艾日克村、央其买里村</t>
  </si>
  <si>
    <r>
      <rPr>
        <sz val="16"/>
        <rFont val="宋体"/>
        <charset val="134"/>
      </rPr>
      <t>克陶镇支持农户进行牛的性控冻精配种并定胎技术服务，补齐养殖环节的短板不足，共计</t>
    </r>
    <r>
      <rPr>
        <sz val="16"/>
        <rFont val="Times New Roman"/>
        <charset val="134"/>
      </rPr>
      <t>232</t>
    </r>
    <r>
      <rPr>
        <sz val="16"/>
        <rFont val="宋体"/>
        <charset val="134"/>
      </rPr>
      <t>户，</t>
    </r>
    <r>
      <rPr>
        <sz val="16"/>
        <rFont val="Times New Roman"/>
        <charset val="134"/>
      </rPr>
      <t>380</t>
    </r>
    <r>
      <rPr>
        <sz val="16"/>
        <rFont val="宋体"/>
        <charset val="134"/>
      </rPr>
      <t>头牛涉及资金</t>
    </r>
    <r>
      <rPr>
        <sz val="16"/>
        <rFont val="Times New Roman"/>
        <charset val="134"/>
      </rPr>
      <t>5.5825</t>
    </r>
    <r>
      <rPr>
        <sz val="16"/>
        <rFont val="宋体"/>
        <charset val="134"/>
      </rPr>
      <t>万元（其中诺库其艾日克村</t>
    </r>
    <r>
      <rPr>
        <sz val="16"/>
        <rFont val="Times New Roman"/>
        <charset val="134"/>
      </rPr>
      <t>15</t>
    </r>
    <r>
      <rPr>
        <sz val="16"/>
        <rFont val="宋体"/>
        <charset val="134"/>
      </rPr>
      <t>户</t>
    </r>
    <r>
      <rPr>
        <sz val="16"/>
        <rFont val="Times New Roman"/>
        <charset val="134"/>
      </rPr>
      <t>29</t>
    </r>
    <r>
      <rPr>
        <sz val="16"/>
        <rFont val="宋体"/>
        <charset val="134"/>
      </rPr>
      <t>头牛涉及资金</t>
    </r>
    <r>
      <rPr>
        <sz val="16"/>
        <rFont val="Times New Roman"/>
        <charset val="134"/>
      </rPr>
      <t>0.58</t>
    </r>
    <r>
      <rPr>
        <sz val="16"/>
        <rFont val="宋体"/>
        <charset val="134"/>
      </rPr>
      <t>万元；喀依恰艾日克村</t>
    </r>
    <r>
      <rPr>
        <sz val="16"/>
        <rFont val="Times New Roman"/>
        <charset val="134"/>
      </rPr>
      <t>27</t>
    </r>
    <r>
      <rPr>
        <sz val="16"/>
        <rFont val="宋体"/>
        <charset val="134"/>
      </rPr>
      <t>户</t>
    </r>
    <r>
      <rPr>
        <sz val="16"/>
        <rFont val="Times New Roman"/>
        <charset val="134"/>
      </rPr>
      <t>52</t>
    </r>
    <r>
      <rPr>
        <sz val="16"/>
        <rFont val="宋体"/>
        <charset val="134"/>
      </rPr>
      <t>头牛1.04巴仁艾日克村</t>
    </r>
    <r>
      <rPr>
        <sz val="16"/>
        <rFont val="Times New Roman"/>
        <charset val="134"/>
      </rPr>
      <t>66</t>
    </r>
    <r>
      <rPr>
        <sz val="16"/>
        <rFont val="宋体"/>
        <charset val="134"/>
      </rPr>
      <t>户</t>
    </r>
    <r>
      <rPr>
        <sz val="16"/>
        <rFont val="Times New Roman"/>
        <charset val="134"/>
      </rPr>
      <t>104</t>
    </r>
    <r>
      <rPr>
        <sz val="16"/>
        <rFont val="宋体"/>
        <charset val="134"/>
      </rPr>
      <t>头牛设</t>
    </r>
    <r>
      <rPr>
        <sz val="16"/>
        <rFont val="Times New Roman"/>
        <charset val="134"/>
      </rPr>
      <t>2.08</t>
    </r>
    <r>
      <rPr>
        <sz val="16"/>
        <rFont val="宋体"/>
        <charset val="134"/>
      </rPr>
      <t>万元；拱拜提艾日克村</t>
    </r>
    <r>
      <rPr>
        <sz val="16"/>
        <rFont val="Times New Roman"/>
        <charset val="134"/>
      </rPr>
      <t>52</t>
    </r>
    <r>
      <rPr>
        <sz val="16"/>
        <rFont val="宋体"/>
        <charset val="134"/>
      </rPr>
      <t>户</t>
    </r>
    <r>
      <rPr>
        <sz val="16"/>
        <rFont val="Times New Roman"/>
        <charset val="134"/>
      </rPr>
      <t>81</t>
    </r>
    <r>
      <rPr>
        <sz val="16"/>
        <rFont val="宋体"/>
        <charset val="134"/>
      </rPr>
      <t>头牛</t>
    </r>
    <r>
      <rPr>
        <sz val="16"/>
        <rFont val="Times New Roman"/>
        <charset val="134"/>
      </rPr>
      <t>1.62</t>
    </r>
    <r>
      <rPr>
        <sz val="16"/>
        <rFont val="宋体"/>
        <charset val="134"/>
      </rPr>
      <t>万元；央其买里村</t>
    </r>
    <r>
      <rPr>
        <sz val="16"/>
        <rFont val="Times New Roman"/>
        <charset val="134"/>
      </rPr>
      <t>72</t>
    </r>
    <r>
      <rPr>
        <sz val="16"/>
        <rFont val="宋体"/>
        <charset val="134"/>
      </rPr>
      <t>户</t>
    </r>
    <r>
      <rPr>
        <sz val="16"/>
        <rFont val="Times New Roman"/>
        <charset val="134"/>
      </rPr>
      <t>114</t>
    </r>
    <r>
      <rPr>
        <sz val="16"/>
        <rFont val="宋体"/>
        <charset val="134"/>
      </rPr>
      <t>头牛涉及2.28万元）。</t>
    </r>
  </si>
  <si>
    <t>品种改良是通过人工冻精液配种为主的改良过程，引导农民科学养殖，品种养殖，提升农户养殖效益。</t>
  </si>
  <si>
    <t>AKT-DHJB-013-2</t>
  </si>
  <si>
    <t>塔尔乡性控冻精配种并定胎（牛）补助项目</t>
  </si>
  <si>
    <r>
      <rPr>
        <sz val="16"/>
        <rFont val="宋体"/>
        <charset val="134"/>
      </rPr>
      <t>支持农户进行牛的性控冻精配种并定胎技术服务，补齐养殖环节的短板不足，共计</t>
    </r>
    <r>
      <rPr>
        <sz val="16"/>
        <rFont val="Times New Roman"/>
        <charset val="134"/>
      </rPr>
      <t>1</t>
    </r>
    <r>
      <rPr>
        <sz val="16"/>
        <rFont val="宋体"/>
        <charset val="134"/>
      </rPr>
      <t>户农户，</t>
    </r>
    <r>
      <rPr>
        <sz val="16"/>
        <rFont val="Times New Roman"/>
        <charset val="134"/>
      </rPr>
      <t>1</t>
    </r>
    <r>
      <rPr>
        <sz val="16"/>
        <rFont val="宋体"/>
        <charset val="134"/>
      </rPr>
      <t>头牛涉及资金</t>
    </r>
    <r>
      <rPr>
        <sz val="16"/>
        <rFont val="Times New Roman"/>
        <charset val="134"/>
      </rPr>
      <t>0.02</t>
    </r>
    <r>
      <rPr>
        <sz val="16"/>
        <rFont val="宋体"/>
        <charset val="134"/>
      </rPr>
      <t>万元。</t>
    </r>
  </si>
  <si>
    <t>AKT-DHJB-013-3</t>
  </si>
  <si>
    <t>玉麦镇性控冻精配种并定胎（牛）补助项目</t>
  </si>
  <si>
    <t>喀什艾日克村</t>
  </si>
  <si>
    <r>
      <rPr>
        <sz val="16"/>
        <rFont val="宋体"/>
        <charset val="134"/>
      </rPr>
      <t>玉麦镇计划对</t>
    </r>
    <r>
      <rPr>
        <sz val="16"/>
        <rFont val="Times New Roman"/>
        <charset val="134"/>
      </rPr>
      <t>61</t>
    </r>
    <r>
      <rPr>
        <sz val="16"/>
        <rFont val="宋体"/>
        <charset val="134"/>
      </rPr>
      <t>头母牛用性控冻精配种并定胎的进行补助，每头补助</t>
    </r>
    <r>
      <rPr>
        <sz val="16"/>
        <rFont val="Times New Roman"/>
        <charset val="134"/>
      </rPr>
      <t>0.02</t>
    </r>
    <r>
      <rPr>
        <sz val="16"/>
        <rFont val="宋体"/>
        <charset val="134"/>
      </rPr>
      <t>万元，计划补助</t>
    </r>
    <r>
      <rPr>
        <sz val="16"/>
        <rFont val="Times New Roman"/>
        <charset val="134"/>
      </rPr>
      <t>1.22</t>
    </r>
    <r>
      <rPr>
        <sz val="16"/>
        <rFont val="宋体"/>
        <charset val="134"/>
      </rPr>
      <t>万元。其中：喀什艾日克村</t>
    </r>
    <r>
      <rPr>
        <sz val="16"/>
        <rFont val="Times New Roman"/>
        <charset val="134"/>
      </rPr>
      <t>61</t>
    </r>
    <r>
      <rPr>
        <sz val="16"/>
        <rFont val="宋体"/>
        <charset val="134"/>
      </rPr>
      <t>头。</t>
    </r>
  </si>
  <si>
    <t>提高母牛繁殖管理水平，改善母牛的品种，带动农民增收增益。</t>
  </si>
  <si>
    <t>通过项目实施，发展壮大牛产业，推动乡村畜牧业健康持续发展，扩大畜牧业生产规模，有效助力乡村振兴，带动村民增收，带动村民就近就地就业，壮大村集体经济收入。</t>
  </si>
  <si>
    <t>AKT-DHJB-014-1</t>
  </si>
  <si>
    <t>玉麦镇人工授精配种并定胎（羊）补助项目</t>
  </si>
  <si>
    <t>人工授精配种并定胎（羊）</t>
  </si>
  <si>
    <r>
      <rPr>
        <sz val="16"/>
        <rFont val="宋体"/>
        <charset val="134"/>
      </rPr>
      <t>玉麦镇计划对</t>
    </r>
    <r>
      <rPr>
        <sz val="16"/>
        <rFont val="Times New Roman"/>
        <charset val="134"/>
      </rPr>
      <t>85</t>
    </r>
    <r>
      <rPr>
        <sz val="16"/>
        <rFont val="宋体"/>
        <charset val="134"/>
      </rPr>
      <t>只母羊用性控冻精配种并定胎的进行补助，每只补助</t>
    </r>
    <r>
      <rPr>
        <sz val="16"/>
        <rFont val="Times New Roman"/>
        <charset val="134"/>
      </rPr>
      <t>40</t>
    </r>
    <r>
      <rPr>
        <sz val="16"/>
        <rFont val="宋体"/>
        <charset val="134"/>
      </rPr>
      <t>元，计划补助</t>
    </r>
    <r>
      <rPr>
        <sz val="16"/>
        <rFont val="Times New Roman"/>
        <charset val="134"/>
      </rPr>
      <t>0.34</t>
    </r>
    <r>
      <rPr>
        <sz val="16"/>
        <rFont val="宋体"/>
        <charset val="134"/>
      </rPr>
      <t>万元。其中：喀什艾日克村</t>
    </r>
    <r>
      <rPr>
        <sz val="16"/>
        <rFont val="Times New Roman"/>
        <charset val="134"/>
      </rPr>
      <t>85</t>
    </r>
    <r>
      <rPr>
        <sz val="16"/>
        <rFont val="宋体"/>
        <charset val="134"/>
      </rPr>
      <t>只。</t>
    </r>
  </si>
  <si>
    <t>AKT-DHJB-015-1</t>
  </si>
  <si>
    <t>阿克陶镇新建青贮窖补助项目</t>
  </si>
  <si>
    <t>新建青贮窖</t>
  </si>
  <si>
    <t>英其开艾日克村、央其买里村</t>
  </si>
  <si>
    <r>
      <rPr>
        <sz val="16"/>
        <rFont val="宋体"/>
        <charset val="134"/>
      </rPr>
      <t>阿克陶镇支持农户新建青贮窖项目，共计</t>
    </r>
    <r>
      <rPr>
        <sz val="16"/>
        <rFont val="Times New Roman"/>
        <charset val="134"/>
      </rPr>
      <t>4</t>
    </r>
    <r>
      <rPr>
        <sz val="16"/>
        <rFont val="宋体"/>
        <charset val="134"/>
      </rPr>
      <t>户</t>
    </r>
    <r>
      <rPr>
        <sz val="16"/>
        <rFont val="Times New Roman"/>
        <charset val="134"/>
      </rPr>
      <t>4</t>
    </r>
    <r>
      <rPr>
        <sz val="16"/>
        <rFont val="宋体"/>
        <charset val="134"/>
      </rPr>
      <t>座涉及资金</t>
    </r>
    <r>
      <rPr>
        <sz val="16"/>
        <rFont val="Times New Roman"/>
        <charset val="134"/>
      </rPr>
      <t>0.4</t>
    </r>
    <r>
      <rPr>
        <sz val="16"/>
        <rFont val="宋体"/>
        <charset val="134"/>
      </rPr>
      <t>万元（其中英其开艾日克村</t>
    </r>
    <r>
      <rPr>
        <sz val="16"/>
        <rFont val="Times New Roman"/>
        <charset val="134"/>
      </rPr>
      <t>1</t>
    </r>
    <r>
      <rPr>
        <sz val="16"/>
        <rFont val="宋体"/>
        <charset val="134"/>
      </rPr>
      <t>户</t>
    </r>
    <r>
      <rPr>
        <sz val="16"/>
        <rFont val="Times New Roman"/>
        <charset val="134"/>
      </rPr>
      <t>1</t>
    </r>
    <r>
      <rPr>
        <sz val="16"/>
        <rFont val="宋体"/>
        <charset val="134"/>
      </rPr>
      <t>座涉及资金</t>
    </r>
    <r>
      <rPr>
        <sz val="16"/>
        <rFont val="Times New Roman"/>
        <charset val="134"/>
      </rPr>
      <t>0.1</t>
    </r>
    <r>
      <rPr>
        <sz val="16"/>
        <rFont val="宋体"/>
        <charset val="134"/>
      </rPr>
      <t>万元，央其买里村</t>
    </r>
    <r>
      <rPr>
        <sz val="16"/>
        <rFont val="Times New Roman"/>
        <charset val="134"/>
      </rPr>
      <t>3</t>
    </r>
    <r>
      <rPr>
        <sz val="16"/>
        <rFont val="宋体"/>
        <charset val="134"/>
      </rPr>
      <t>户</t>
    </r>
    <r>
      <rPr>
        <sz val="16"/>
        <rFont val="Times New Roman"/>
        <charset val="134"/>
      </rPr>
      <t>3</t>
    </r>
    <r>
      <rPr>
        <sz val="16"/>
        <rFont val="宋体"/>
        <charset val="134"/>
      </rPr>
      <t>座涉及资金</t>
    </r>
    <r>
      <rPr>
        <sz val="16"/>
        <rFont val="Times New Roman"/>
        <charset val="134"/>
      </rPr>
      <t>0.3</t>
    </r>
    <r>
      <rPr>
        <sz val="16"/>
        <rFont val="宋体"/>
        <charset val="134"/>
      </rPr>
      <t>万元），</t>
    </r>
  </si>
  <si>
    <t>改造青贮窖能够封闭，饲料储存时间长，要坚固耐用，可常年贮存，对青贮饲料提供质量保证。</t>
  </si>
  <si>
    <t>AKT-DHJB-015-2</t>
  </si>
  <si>
    <t>皮拉勒乡新建青贮窖补助项目</t>
  </si>
  <si>
    <t>皮拉勒</t>
  </si>
  <si>
    <r>
      <rPr>
        <sz val="16"/>
        <rFont val="宋体"/>
        <charset val="134"/>
      </rPr>
      <t>恰尔巴格村</t>
    </r>
    <r>
      <rPr>
        <sz val="16"/>
        <rFont val="Times New Roman"/>
        <charset val="134"/>
      </rPr>
      <t>182</t>
    </r>
    <r>
      <rPr>
        <sz val="16"/>
        <rFont val="宋体"/>
        <charset val="134"/>
      </rPr>
      <t>户，共计</t>
    </r>
    <r>
      <rPr>
        <sz val="16"/>
        <rFont val="Times New Roman"/>
        <charset val="134"/>
      </rPr>
      <t>190</t>
    </r>
    <r>
      <rPr>
        <sz val="16"/>
        <rFont val="宋体"/>
        <charset val="134"/>
      </rPr>
      <t>处，共计</t>
    </r>
    <r>
      <rPr>
        <sz val="16"/>
        <rFont val="Times New Roman"/>
        <charset val="134"/>
      </rPr>
      <t>19</t>
    </r>
    <r>
      <rPr>
        <sz val="16"/>
        <rFont val="宋体"/>
        <charset val="134"/>
      </rPr>
      <t>万元；拜什铁热克村</t>
    </r>
    <r>
      <rPr>
        <sz val="16"/>
        <rFont val="Times New Roman"/>
        <charset val="134"/>
      </rPr>
      <t>126</t>
    </r>
    <r>
      <rPr>
        <sz val="16"/>
        <rFont val="宋体"/>
        <charset val="134"/>
      </rPr>
      <t>户，共计</t>
    </r>
    <r>
      <rPr>
        <sz val="16"/>
        <rFont val="Times New Roman"/>
        <charset val="134"/>
      </rPr>
      <t>128</t>
    </r>
    <r>
      <rPr>
        <sz val="16"/>
        <rFont val="宋体"/>
        <charset val="134"/>
      </rPr>
      <t>处，共计</t>
    </r>
    <r>
      <rPr>
        <sz val="16"/>
        <rFont val="Times New Roman"/>
        <charset val="134"/>
      </rPr>
      <t>13.5</t>
    </r>
    <r>
      <rPr>
        <sz val="16"/>
        <rFont val="宋体"/>
        <charset val="134"/>
      </rPr>
      <t>万元；霍伊拉阿勒迪村</t>
    </r>
    <r>
      <rPr>
        <sz val="16"/>
        <rFont val="Times New Roman"/>
        <charset val="134"/>
      </rPr>
      <t>4</t>
    </r>
    <r>
      <rPr>
        <sz val="16"/>
        <rFont val="宋体"/>
        <charset val="134"/>
      </rPr>
      <t>户，共计</t>
    </r>
    <r>
      <rPr>
        <sz val="16"/>
        <rFont val="Times New Roman"/>
        <charset val="134"/>
      </rPr>
      <t>4</t>
    </r>
    <r>
      <rPr>
        <sz val="16"/>
        <rFont val="宋体"/>
        <charset val="134"/>
      </rPr>
      <t>处，共计</t>
    </r>
    <r>
      <rPr>
        <sz val="16"/>
        <rFont val="Times New Roman"/>
        <charset val="134"/>
      </rPr>
      <t>0.4</t>
    </r>
    <r>
      <rPr>
        <sz val="16"/>
        <rFont val="宋体"/>
        <charset val="134"/>
      </rPr>
      <t>万元；英阿尔帕村</t>
    </r>
    <r>
      <rPr>
        <sz val="16"/>
        <rFont val="Times New Roman"/>
        <charset val="134"/>
      </rPr>
      <t>1</t>
    </r>
    <r>
      <rPr>
        <sz val="16"/>
        <rFont val="宋体"/>
        <charset val="134"/>
      </rPr>
      <t>户，共计</t>
    </r>
    <r>
      <rPr>
        <sz val="16"/>
        <rFont val="Times New Roman"/>
        <charset val="134"/>
      </rPr>
      <t>1</t>
    </r>
    <r>
      <rPr>
        <sz val="16"/>
        <rFont val="宋体"/>
        <charset val="134"/>
      </rPr>
      <t>处，共计</t>
    </r>
    <r>
      <rPr>
        <sz val="16"/>
        <rFont val="Times New Roman"/>
        <charset val="134"/>
      </rPr>
      <t>0.1</t>
    </r>
    <r>
      <rPr>
        <sz val="16"/>
        <rFont val="宋体"/>
        <charset val="134"/>
      </rPr>
      <t>万元；建设青贮窖涉及农户</t>
    </r>
    <r>
      <rPr>
        <sz val="16"/>
        <rFont val="Times New Roman"/>
        <charset val="134"/>
      </rPr>
      <t>313</t>
    </r>
    <r>
      <rPr>
        <sz val="16"/>
        <rFont val="宋体"/>
        <charset val="134"/>
      </rPr>
      <t>户，共建设</t>
    </r>
    <r>
      <rPr>
        <sz val="16"/>
        <rFont val="Times New Roman"/>
        <charset val="134"/>
      </rPr>
      <t>330</t>
    </r>
    <r>
      <rPr>
        <sz val="16"/>
        <rFont val="宋体"/>
        <charset val="134"/>
      </rPr>
      <t>处，按照每处补助</t>
    </r>
    <r>
      <rPr>
        <sz val="16"/>
        <rFont val="Times New Roman"/>
        <charset val="134"/>
      </rPr>
      <t>0.1</t>
    </r>
    <r>
      <rPr>
        <sz val="16"/>
        <rFont val="宋体"/>
        <charset val="134"/>
      </rPr>
      <t>万元，共计补助</t>
    </r>
    <r>
      <rPr>
        <sz val="16"/>
        <rFont val="Times New Roman"/>
        <charset val="134"/>
      </rPr>
      <t>33</t>
    </r>
    <r>
      <rPr>
        <sz val="16"/>
        <rFont val="宋体"/>
        <charset val="134"/>
      </rPr>
      <t>万元。</t>
    </r>
  </si>
  <si>
    <r>
      <rPr>
        <sz val="16"/>
        <rFont val="宋体"/>
        <charset val="134"/>
      </rPr>
      <t>壮大发展入户项目，可巩固拓展</t>
    </r>
    <r>
      <rPr>
        <sz val="16"/>
        <rFont val="Times New Roman"/>
        <charset val="134"/>
      </rPr>
      <t>313</t>
    </r>
    <r>
      <rPr>
        <sz val="16"/>
        <rFont val="宋体"/>
        <charset val="134"/>
      </rPr>
      <t>户已脱贫户（含监测帮扶家庭）产业发展，进一步带动自身经济增长；确保已脱贫户（含监测帮扶家庭）脱贫后稳得住，有产业，能发展；激发内生动力，确保脱贫后能发展</t>
    </r>
  </si>
  <si>
    <t>AKT-DHJB-015-3</t>
  </si>
  <si>
    <t>玉麦镇新建青贮窖补助项目</t>
  </si>
  <si>
    <t>恰格尔村、玉麦村、阿勒吞其村、阿玛希村、尤喀克霍伊拉村、库尼萨克村、兰干村、霍伊拉艾日克村</t>
  </si>
  <si>
    <r>
      <rPr>
        <sz val="16"/>
        <rFont val="宋体"/>
        <charset val="134"/>
      </rPr>
      <t>玉麦镇计划对新建青贮窖的农户进行补助，共</t>
    </r>
    <r>
      <rPr>
        <sz val="16"/>
        <rFont val="Times New Roman"/>
        <charset val="134"/>
      </rPr>
      <t>161</t>
    </r>
    <r>
      <rPr>
        <sz val="16"/>
        <rFont val="宋体"/>
        <charset val="134"/>
      </rPr>
      <t>户，每户补助</t>
    </r>
    <r>
      <rPr>
        <sz val="16"/>
        <rFont val="Times New Roman"/>
        <charset val="134"/>
      </rPr>
      <t>0.1</t>
    </r>
    <r>
      <rPr>
        <sz val="16"/>
        <rFont val="宋体"/>
        <charset val="134"/>
      </rPr>
      <t>万元，共计</t>
    </r>
    <r>
      <rPr>
        <sz val="16"/>
        <rFont val="Times New Roman"/>
        <charset val="134"/>
      </rPr>
      <t>16.1</t>
    </r>
    <r>
      <rPr>
        <sz val="16"/>
        <rFont val="宋体"/>
        <charset val="134"/>
      </rPr>
      <t>万元。其中：恰格尔村</t>
    </r>
    <r>
      <rPr>
        <sz val="16"/>
        <rFont val="Times New Roman"/>
        <charset val="134"/>
      </rPr>
      <t>14</t>
    </r>
    <r>
      <rPr>
        <sz val="16"/>
        <rFont val="宋体"/>
        <charset val="134"/>
      </rPr>
      <t>户、玉麦村</t>
    </r>
    <r>
      <rPr>
        <sz val="16"/>
        <rFont val="Times New Roman"/>
        <charset val="134"/>
      </rPr>
      <t>79</t>
    </r>
    <r>
      <rPr>
        <sz val="16"/>
        <rFont val="宋体"/>
        <charset val="134"/>
      </rPr>
      <t>户、阿勒吞其村</t>
    </r>
    <r>
      <rPr>
        <sz val="16"/>
        <rFont val="Times New Roman"/>
        <charset val="134"/>
      </rPr>
      <t>4</t>
    </r>
    <r>
      <rPr>
        <sz val="16"/>
        <rFont val="宋体"/>
        <charset val="134"/>
      </rPr>
      <t>户、阿玛希村</t>
    </r>
    <r>
      <rPr>
        <sz val="16"/>
        <rFont val="Times New Roman"/>
        <charset val="134"/>
      </rPr>
      <t>7</t>
    </r>
    <r>
      <rPr>
        <sz val="16"/>
        <rFont val="宋体"/>
        <charset val="134"/>
      </rPr>
      <t>户、尤喀克霍伊拉村</t>
    </r>
    <r>
      <rPr>
        <sz val="16"/>
        <rFont val="Times New Roman"/>
        <charset val="134"/>
      </rPr>
      <t>20</t>
    </r>
    <r>
      <rPr>
        <sz val="16"/>
        <rFont val="宋体"/>
        <charset val="134"/>
      </rPr>
      <t>户、库尼萨克村</t>
    </r>
    <r>
      <rPr>
        <sz val="16"/>
        <rFont val="Times New Roman"/>
        <charset val="134"/>
      </rPr>
      <t>12</t>
    </r>
    <r>
      <rPr>
        <sz val="16"/>
        <rFont val="宋体"/>
        <charset val="134"/>
      </rPr>
      <t>户、兰干村</t>
    </r>
    <r>
      <rPr>
        <sz val="16"/>
        <rFont val="Times New Roman"/>
        <charset val="134"/>
      </rPr>
      <t>1</t>
    </r>
    <r>
      <rPr>
        <sz val="16"/>
        <rFont val="宋体"/>
        <charset val="134"/>
      </rPr>
      <t>户、霍伊拉艾日克村</t>
    </r>
    <r>
      <rPr>
        <sz val="16"/>
        <rFont val="Times New Roman"/>
        <charset val="134"/>
      </rPr>
      <t>24</t>
    </r>
    <r>
      <rPr>
        <sz val="16"/>
        <rFont val="宋体"/>
        <charset val="134"/>
      </rPr>
      <t>户。</t>
    </r>
  </si>
  <si>
    <t>通过扶持建设棚圈和建设青贮窖，进一步帮助农户提升发展养殖能力，为养殖业壮大农民发展奠定了坚实的物质基础，提高农户对养殖业更有信心和决心。</t>
  </si>
  <si>
    <t>完善畜牧产业发展保障基础，促进畜牧业长期稳定发展。</t>
  </si>
  <si>
    <t>AKT-DHJB-015-4</t>
  </si>
  <si>
    <t>克孜勒陶镇新建青贮窖补助项目</t>
  </si>
  <si>
    <t>克孜勒陶镇（红新村）</t>
  </si>
  <si>
    <r>
      <rPr>
        <sz val="16"/>
        <rFont val="宋体"/>
        <charset val="134"/>
      </rPr>
      <t>对红新村今年建设青贮窖的</t>
    </r>
    <r>
      <rPr>
        <sz val="16"/>
        <rFont val="Times New Roman"/>
        <charset val="134"/>
      </rPr>
      <t>6</t>
    </r>
    <r>
      <rPr>
        <sz val="16"/>
        <rFont val="宋体"/>
        <charset val="134"/>
      </rPr>
      <t>户</t>
    </r>
    <r>
      <rPr>
        <sz val="16"/>
        <rFont val="Times New Roman"/>
        <charset val="134"/>
      </rPr>
      <t>11</t>
    </r>
    <r>
      <rPr>
        <sz val="16"/>
        <rFont val="宋体"/>
        <charset val="134"/>
      </rPr>
      <t>座青贮窖进行补贴</t>
    </r>
    <r>
      <rPr>
        <sz val="16"/>
        <rFont val="Times New Roman"/>
        <charset val="134"/>
      </rPr>
      <t>1.1</t>
    </r>
    <r>
      <rPr>
        <sz val="16"/>
        <rFont val="宋体"/>
        <charset val="134"/>
      </rPr>
      <t>万元。</t>
    </r>
  </si>
  <si>
    <t>完善产业链条，增加青储设施，提高养殖效益，发展推动畜牧产业</t>
  </si>
  <si>
    <t>通过本项目的实施，减少群众饲草料成本，提高收入，发展壮大畜牧养殖业</t>
  </si>
  <si>
    <t>AKT-DHJB-016-1</t>
  </si>
  <si>
    <t>巴仁乡改造青贮窖补助项目</t>
  </si>
  <si>
    <t>改造青贮窖</t>
  </si>
  <si>
    <r>
      <rPr>
        <sz val="16"/>
        <rFont val="宋体"/>
        <charset val="134"/>
      </rPr>
      <t>养殖配套设施建设改造提升</t>
    </r>
    <r>
      <rPr>
        <sz val="16"/>
        <rFont val="Times New Roman"/>
        <charset val="134"/>
      </rPr>
      <t>11</t>
    </r>
    <r>
      <rPr>
        <sz val="16"/>
        <rFont val="宋体"/>
        <charset val="134"/>
      </rPr>
      <t>处，其中：库尔干村改造</t>
    </r>
    <r>
      <rPr>
        <sz val="16"/>
        <rFont val="Times New Roman"/>
        <charset val="134"/>
      </rPr>
      <t>11</t>
    </r>
    <r>
      <rPr>
        <sz val="16"/>
        <rFont val="宋体"/>
        <charset val="134"/>
      </rPr>
      <t>处，棚圈改造</t>
    </r>
    <r>
      <rPr>
        <sz val="16"/>
        <rFont val="Times New Roman"/>
        <charset val="134"/>
      </rPr>
      <t>1</t>
    </r>
    <r>
      <rPr>
        <sz val="16"/>
        <rFont val="宋体"/>
        <charset val="134"/>
      </rPr>
      <t>处</t>
    </r>
    <r>
      <rPr>
        <sz val="16"/>
        <rFont val="Times New Roman"/>
        <charset val="134"/>
      </rPr>
      <t>0.1</t>
    </r>
    <r>
      <rPr>
        <sz val="16"/>
        <rFont val="宋体"/>
        <charset val="134"/>
      </rPr>
      <t>万元，建设青贮窑</t>
    </r>
    <r>
      <rPr>
        <sz val="16"/>
        <rFont val="Times New Roman"/>
        <charset val="134"/>
      </rPr>
      <t>1</t>
    </r>
    <r>
      <rPr>
        <sz val="16"/>
        <rFont val="宋体"/>
        <charset val="134"/>
      </rPr>
      <t>个</t>
    </r>
    <r>
      <rPr>
        <sz val="16"/>
        <rFont val="Times New Roman"/>
        <charset val="134"/>
      </rPr>
      <t>0.1</t>
    </r>
    <r>
      <rPr>
        <sz val="16"/>
        <rFont val="宋体"/>
        <charset val="134"/>
      </rPr>
      <t>万元，改造青贮窑</t>
    </r>
    <r>
      <rPr>
        <sz val="16"/>
        <rFont val="Times New Roman"/>
        <charset val="134"/>
      </rPr>
      <t>9</t>
    </r>
    <r>
      <rPr>
        <sz val="16"/>
        <rFont val="宋体"/>
        <charset val="134"/>
      </rPr>
      <t>个</t>
    </r>
    <r>
      <rPr>
        <sz val="16"/>
        <rFont val="Times New Roman"/>
        <charset val="134"/>
      </rPr>
      <t>0.45</t>
    </r>
    <r>
      <rPr>
        <sz val="16"/>
        <rFont val="宋体"/>
        <charset val="134"/>
      </rPr>
      <t>万元，共计</t>
    </r>
    <r>
      <rPr>
        <sz val="16"/>
        <rFont val="Times New Roman"/>
        <charset val="134"/>
      </rPr>
      <t>490</t>
    </r>
    <r>
      <rPr>
        <sz val="16"/>
        <rFont val="宋体"/>
        <charset val="134"/>
      </rPr>
      <t>立方</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</si>
  <si>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，生产能力大大提高，有效解放农户生产力。牲畜养殖棚圈的完善可促进养殖户扩大生产规模，促进养殖户增收创收。</t>
    </r>
  </si>
  <si>
    <t>AKT-DHJB-016-2</t>
  </si>
  <si>
    <t>玉麦镇改造青贮窖补助项目</t>
  </si>
  <si>
    <r>
      <rPr>
        <sz val="16"/>
        <rFont val="宋体"/>
        <charset val="134"/>
      </rPr>
      <t>玉麦镇计划对改造提升青贮窖的农户进行补助，共</t>
    </r>
    <r>
      <rPr>
        <sz val="16"/>
        <rFont val="Times New Roman"/>
        <charset val="134"/>
      </rPr>
      <t>3</t>
    </r>
    <r>
      <rPr>
        <sz val="16"/>
        <rFont val="宋体"/>
        <charset val="134"/>
      </rPr>
      <t>户，每户补助</t>
    </r>
    <r>
      <rPr>
        <sz val="16"/>
        <rFont val="Times New Roman"/>
        <charset val="134"/>
      </rPr>
      <t>0.05</t>
    </r>
    <r>
      <rPr>
        <sz val="16"/>
        <rFont val="宋体"/>
        <charset val="134"/>
      </rPr>
      <t>万元，共计</t>
    </r>
    <r>
      <rPr>
        <sz val="16"/>
        <rFont val="Times New Roman"/>
        <charset val="134"/>
      </rPr>
      <t>0.15</t>
    </r>
    <r>
      <rPr>
        <sz val="16"/>
        <rFont val="宋体"/>
        <charset val="134"/>
      </rPr>
      <t>万元。其中：玉麦村</t>
    </r>
    <r>
      <rPr>
        <sz val="16"/>
        <rFont val="Times New Roman"/>
        <charset val="134"/>
      </rPr>
      <t>3</t>
    </r>
    <r>
      <rPr>
        <sz val="16"/>
        <rFont val="宋体"/>
        <charset val="134"/>
      </rPr>
      <t>户。</t>
    </r>
  </si>
  <si>
    <t>AKT-DHJB-017-1</t>
  </si>
  <si>
    <t>阿克陶镇养殖圈舍设施改造补助项目</t>
  </si>
  <si>
    <t>养殖圈舍设施改造</t>
  </si>
  <si>
    <t>拱拜提艾日克村、央其买里村</t>
  </si>
  <si>
    <r>
      <rPr>
        <sz val="16"/>
        <rFont val="宋体"/>
        <charset val="134"/>
      </rPr>
      <t>阿克陶镇支持农户新建养殖圈舍设施项目，共计</t>
    </r>
    <r>
      <rPr>
        <sz val="16"/>
        <rFont val="Times New Roman"/>
        <charset val="134"/>
      </rPr>
      <t>3</t>
    </r>
    <r>
      <rPr>
        <sz val="16"/>
        <rFont val="宋体"/>
        <charset val="134"/>
      </rPr>
      <t>户</t>
    </r>
    <r>
      <rPr>
        <sz val="16"/>
        <rFont val="Times New Roman"/>
        <charset val="134"/>
      </rPr>
      <t>3</t>
    </r>
    <r>
      <rPr>
        <sz val="16"/>
        <rFont val="宋体"/>
        <charset val="134"/>
      </rPr>
      <t>座，涉及资金</t>
    </r>
    <r>
      <rPr>
        <sz val="16"/>
        <rFont val="Times New Roman"/>
        <charset val="134"/>
      </rPr>
      <t>0.3</t>
    </r>
    <r>
      <rPr>
        <sz val="16"/>
        <rFont val="宋体"/>
        <charset val="134"/>
      </rPr>
      <t>万元。（其中拱拜提艾日克村</t>
    </r>
    <r>
      <rPr>
        <sz val="16"/>
        <rFont val="Times New Roman"/>
        <charset val="134"/>
      </rPr>
      <t>1</t>
    </r>
    <r>
      <rPr>
        <sz val="16"/>
        <rFont val="宋体"/>
        <charset val="134"/>
      </rPr>
      <t>户</t>
    </r>
    <r>
      <rPr>
        <sz val="16"/>
        <rFont val="Times New Roman"/>
        <charset val="134"/>
      </rPr>
      <t>1</t>
    </r>
    <r>
      <rPr>
        <sz val="16"/>
        <rFont val="宋体"/>
        <charset val="134"/>
      </rPr>
      <t>座涉及资金</t>
    </r>
    <r>
      <rPr>
        <sz val="16"/>
        <rFont val="Times New Roman"/>
        <charset val="134"/>
      </rPr>
      <t>0.1</t>
    </r>
    <r>
      <rPr>
        <sz val="16"/>
        <rFont val="宋体"/>
        <charset val="134"/>
      </rPr>
      <t>万元，央其买里村</t>
    </r>
    <r>
      <rPr>
        <sz val="16"/>
        <rFont val="Times New Roman"/>
        <charset val="134"/>
      </rPr>
      <t>2</t>
    </r>
    <r>
      <rPr>
        <sz val="16"/>
        <rFont val="宋体"/>
        <charset val="134"/>
      </rPr>
      <t>户</t>
    </r>
    <r>
      <rPr>
        <sz val="16"/>
        <rFont val="Times New Roman"/>
        <charset val="134"/>
      </rPr>
      <t>2</t>
    </r>
    <r>
      <rPr>
        <sz val="16"/>
        <rFont val="宋体"/>
        <charset val="134"/>
      </rPr>
      <t>座涉及资金</t>
    </r>
    <r>
      <rPr>
        <sz val="16"/>
        <rFont val="Times New Roman"/>
        <charset val="134"/>
      </rPr>
      <t>0.2</t>
    </r>
    <r>
      <rPr>
        <sz val="16"/>
        <rFont val="宋体"/>
        <charset val="134"/>
      </rPr>
      <t>万元）</t>
    </r>
  </si>
  <si>
    <t>通过项目实施，进一步改善脱贫户畜牧养殖业生产条件，使脱贫户加大养殖力度，提高脱贫户养殖积极性和造血式发展能力，实现可持续发展。同时经济收入增长潜力增强，促进了经济社会可持续发展，提高群众满意度。但是项目的经济社会效益及可持续性影响体现在长期性，短期评价的效果不明显。</t>
  </si>
  <si>
    <t>AKT-DHJB-017-2</t>
  </si>
  <si>
    <t>喀热开其克乡养殖圈舍设施改造补助项目</t>
  </si>
  <si>
    <t>喀热开其克乡托普热勒克村、比纳木村、博斯坦村</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</si>
  <si>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43</t>
    </r>
    <r>
      <rPr>
        <sz val="16"/>
        <rFont val="宋体"/>
        <charset val="134"/>
      </rPr>
      <t>户。其中：托普热勒克村</t>
    </r>
    <r>
      <rPr>
        <sz val="16"/>
        <rFont val="Times New Roman"/>
        <charset val="134"/>
      </rPr>
      <t>7</t>
    </r>
    <r>
      <rPr>
        <sz val="16"/>
        <rFont val="宋体"/>
        <charset val="134"/>
      </rPr>
      <t>户、</t>
    </r>
    <r>
      <rPr>
        <sz val="16"/>
        <rFont val="Times New Roman"/>
        <charset val="134"/>
      </rPr>
      <t>7</t>
    </r>
    <r>
      <rPr>
        <sz val="16"/>
        <rFont val="宋体"/>
        <charset val="134"/>
      </rPr>
      <t>座；比纳木村</t>
    </r>
    <r>
      <rPr>
        <sz val="16"/>
        <rFont val="Times New Roman"/>
        <charset val="134"/>
      </rPr>
      <t>17</t>
    </r>
    <r>
      <rPr>
        <sz val="16"/>
        <rFont val="宋体"/>
        <charset val="134"/>
      </rPr>
      <t>户、</t>
    </r>
    <r>
      <rPr>
        <sz val="16"/>
        <rFont val="Times New Roman"/>
        <charset val="134"/>
      </rPr>
      <t>17</t>
    </r>
    <r>
      <rPr>
        <sz val="16"/>
        <rFont val="宋体"/>
        <charset val="134"/>
      </rPr>
      <t>座；博斯坦村</t>
    </r>
    <r>
      <rPr>
        <sz val="16"/>
        <rFont val="Times New Roman"/>
        <charset val="134"/>
      </rPr>
      <t>19</t>
    </r>
    <r>
      <rPr>
        <sz val="16"/>
        <rFont val="宋体"/>
        <charset val="134"/>
      </rPr>
      <t>户、</t>
    </r>
    <r>
      <rPr>
        <sz val="16"/>
        <rFont val="Times New Roman"/>
        <charset val="134"/>
      </rPr>
      <t>19</t>
    </r>
    <r>
      <rPr>
        <sz val="16"/>
        <rFont val="宋体"/>
        <charset val="134"/>
      </rPr>
      <t>座。共计改造</t>
    </r>
    <r>
      <rPr>
        <sz val="16"/>
        <rFont val="Times New Roman"/>
        <charset val="134"/>
      </rPr>
      <t>43</t>
    </r>
    <r>
      <rPr>
        <sz val="16"/>
        <rFont val="宋体"/>
        <charset val="134"/>
      </rPr>
      <t>座棚圈、座</t>
    </r>
    <r>
      <rPr>
        <sz val="16"/>
        <rFont val="Times New Roman"/>
        <charset val="134"/>
      </rPr>
      <t>/0.1</t>
    </r>
    <r>
      <rPr>
        <sz val="16"/>
        <rFont val="宋体"/>
        <charset val="134"/>
      </rPr>
      <t>万元，计划投入补助资金</t>
    </r>
    <r>
      <rPr>
        <sz val="16"/>
        <rFont val="Times New Roman"/>
        <charset val="134"/>
      </rPr>
      <t>4.3</t>
    </r>
    <r>
      <rPr>
        <sz val="16"/>
        <rFont val="宋体"/>
        <charset val="134"/>
      </rPr>
      <t>万元。</t>
    </r>
  </si>
  <si>
    <r>
      <rPr>
        <sz val="16"/>
        <rFont val="宋体"/>
        <charset val="134"/>
      </rPr>
      <t>产业精准入户项目发展壮大的优势，计划精准补助入户</t>
    </r>
    <r>
      <rPr>
        <sz val="16"/>
        <rFont val="Times New Roman"/>
        <charset val="134"/>
      </rPr>
      <t>43</t>
    </r>
    <r>
      <rPr>
        <sz val="16"/>
        <rFont val="宋体"/>
        <charset val="134"/>
      </rPr>
      <t>户（含监测帮扶家庭），结合农户产业到户先实施在在补助的方式，巩固拓展发展家庭生产，增加</t>
    </r>
    <r>
      <rPr>
        <sz val="16"/>
        <rFont val="Times New Roman"/>
        <charset val="134"/>
      </rPr>
      <t>43</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</si>
  <si>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43</t>
    </r>
    <r>
      <rPr>
        <sz val="16"/>
        <rFont val="宋体"/>
        <charset val="134"/>
      </rPr>
      <t>户已脱贫户（含监测帮扶家庭）产业发展，进一步带动自身经济增长；确保已脱贫户（含监测帮扶家庭）脱贫后稳得住，有产业，能发展；激发内生动力，，确保脱贫后能持续发展。</t>
    </r>
  </si>
  <si>
    <t>AKT-DHJB-017-3</t>
  </si>
  <si>
    <t>皮拉勒乡养殖圈舍设施改造补助项目</t>
  </si>
  <si>
    <r>
      <rPr>
        <sz val="16"/>
        <rFont val="宋体"/>
        <charset val="134"/>
      </rPr>
      <t>恰尔巴格村</t>
    </r>
    <r>
      <rPr>
        <sz val="16"/>
        <rFont val="Times New Roman"/>
        <charset val="134"/>
      </rPr>
      <t>167</t>
    </r>
    <r>
      <rPr>
        <sz val="16"/>
        <rFont val="宋体"/>
        <charset val="134"/>
      </rPr>
      <t>户，共计</t>
    </r>
    <r>
      <rPr>
        <sz val="16"/>
        <rFont val="Times New Roman"/>
        <charset val="134"/>
      </rPr>
      <t>167</t>
    </r>
    <r>
      <rPr>
        <sz val="16"/>
        <rFont val="宋体"/>
        <charset val="134"/>
      </rPr>
      <t>处，共计</t>
    </r>
    <r>
      <rPr>
        <sz val="16"/>
        <rFont val="Times New Roman"/>
        <charset val="134"/>
      </rPr>
      <t>16.7</t>
    </r>
    <r>
      <rPr>
        <sz val="16"/>
        <rFont val="宋体"/>
        <charset val="134"/>
      </rPr>
      <t>万元；拜什铁热克村</t>
    </r>
    <r>
      <rPr>
        <sz val="16"/>
        <rFont val="Times New Roman"/>
        <charset val="134"/>
      </rPr>
      <t>121</t>
    </r>
    <r>
      <rPr>
        <sz val="16"/>
        <rFont val="宋体"/>
        <charset val="134"/>
      </rPr>
      <t>户，共计</t>
    </r>
    <r>
      <rPr>
        <sz val="16"/>
        <rFont val="Times New Roman"/>
        <charset val="134"/>
      </rPr>
      <t>124</t>
    </r>
    <r>
      <rPr>
        <sz val="16"/>
        <rFont val="宋体"/>
        <charset val="134"/>
      </rPr>
      <t>处，共计</t>
    </r>
    <r>
      <rPr>
        <sz val="16"/>
        <rFont val="Times New Roman"/>
        <charset val="134"/>
      </rPr>
      <t>12.4</t>
    </r>
    <r>
      <rPr>
        <sz val="16"/>
        <rFont val="宋体"/>
        <charset val="134"/>
      </rPr>
      <t>万元；建设棚圈涉及农户</t>
    </r>
    <r>
      <rPr>
        <sz val="16"/>
        <rFont val="Times New Roman"/>
        <charset val="134"/>
      </rPr>
      <t>288</t>
    </r>
    <r>
      <rPr>
        <sz val="16"/>
        <rFont val="宋体"/>
        <charset val="134"/>
      </rPr>
      <t>户，共建设</t>
    </r>
    <r>
      <rPr>
        <sz val="16"/>
        <rFont val="Times New Roman"/>
        <charset val="134"/>
      </rPr>
      <t>291</t>
    </r>
    <r>
      <rPr>
        <sz val="16"/>
        <rFont val="宋体"/>
        <charset val="134"/>
      </rPr>
      <t>处，按照每处补助</t>
    </r>
    <r>
      <rPr>
        <sz val="16"/>
        <rFont val="Times New Roman"/>
        <charset val="134"/>
      </rPr>
      <t>0.1</t>
    </r>
    <r>
      <rPr>
        <sz val="16"/>
        <rFont val="宋体"/>
        <charset val="134"/>
      </rPr>
      <t>万元，共计补助</t>
    </r>
    <r>
      <rPr>
        <sz val="16"/>
        <rFont val="Times New Roman"/>
        <charset val="134"/>
      </rPr>
      <t>29.1</t>
    </r>
    <r>
      <rPr>
        <sz val="16"/>
        <rFont val="宋体"/>
        <charset val="134"/>
      </rPr>
      <t>万元。</t>
    </r>
  </si>
  <si>
    <r>
      <rPr>
        <sz val="16"/>
        <rFont val="宋体"/>
        <charset val="134"/>
      </rPr>
      <t>壮大发展入户项目，可巩固拓展</t>
    </r>
    <r>
      <rPr>
        <sz val="16"/>
        <rFont val="Times New Roman"/>
        <charset val="134"/>
      </rPr>
      <t>288</t>
    </r>
    <r>
      <rPr>
        <sz val="16"/>
        <rFont val="宋体"/>
        <charset val="134"/>
      </rPr>
      <t>户已脱贫户（含监测帮扶家庭）产业发展，进一步带动自身经济增长；确保已脱贫户（含监测帮扶家庭）脱贫后稳得住，有产业，能发展；激发内生动力，确保脱贫后能发展</t>
    </r>
  </si>
  <si>
    <t>AKT-DHJB-017-4</t>
  </si>
  <si>
    <t>玉麦镇养殖圈舍设施改造补助项目</t>
  </si>
  <si>
    <t>玉麦村、库尼萨克村、喀什艾日克村、霍伊拉艾日克村</t>
  </si>
  <si>
    <r>
      <rPr>
        <sz val="16"/>
        <rFont val="宋体"/>
        <charset val="134"/>
      </rPr>
      <t>玉麦镇计划对农户养殖圈舍提升改造进行补助，共</t>
    </r>
    <r>
      <rPr>
        <sz val="16"/>
        <rFont val="Times New Roman"/>
        <charset val="134"/>
      </rPr>
      <t>158</t>
    </r>
    <r>
      <rPr>
        <sz val="16"/>
        <rFont val="宋体"/>
        <charset val="134"/>
      </rPr>
      <t>户，每户补助</t>
    </r>
    <r>
      <rPr>
        <sz val="16"/>
        <rFont val="Times New Roman"/>
        <charset val="134"/>
      </rPr>
      <t>0.1</t>
    </r>
    <r>
      <rPr>
        <sz val="16"/>
        <rFont val="宋体"/>
        <charset val="134"/>
      </rPr>
      <t>万元，共计</t>
    </r>
    <r>
      <rPr>
        <sz val="16"/>
        <rFont val="Times New Roman"/>
        <charset val="134"/>
      </rPr>
      <t>15.8</t>
    </r>
    <r>
      <rPr>
        <sz val="16"/>
        <rFont val="宋体"/>
        <charset val="134"/>
      </rPr>
      <t>万元。其中：玉麦村</t>
    </r>
    <r>
      <rPr>
        <sz val="16"/>
        <rFont val="Times New Roman"/>
        <charset val="134"/>
      </rPr>
      <t>100</t>
    </r>
    <r>
      <rPr>
        <sz val="16"/>
        <rFont val="宋体"/>
        <charset val="134"/>
      </rPr>
      <t>户、尤喀克霍伊拉村</t>
    </r>
    <r>
      <rPr>
        <sz val="16"/>
        <rFont val="Times New Roman"/>
        <charset val="134"/>
      </rPr>
      <t>1</t>
    </r>
    <r>
      <rPr>
        <sz val="16"/>
        <rFont val="宋体"/>
        <charset val="134"/>
      </rPr>
      <t>户、库尼萨克村</t>
    </r>
    <r>
      <rPr>
        <sz val="16"/>
        <rFont val="Times New Roman"/>
        <charset val="134"/>
      </rPr>
      <t>4</t>
    </r>
    <r>
      <rPr>
        <sz val="16"/>
        <rFont val="宋体"/>
        <charset val="134"/>
      </rPr>
      <t>户、喀什艾日克村</t>
    </r>
    <r>
      <rPr>
        <sz val="16"/>
        <rFont val="Times New Roman"/>
        <charset val="134"/>
      </rPr>
      <t>3</t>
    </r>
    <r>
      <rPr>
        <sz val="16"/>
        <rFont val="宋体"/>
        <charset val="134"/>
      </rPr>
      <t>户、霍伊拉艾日克村</t>
    </r>
    <r>
      <rPr>
        <sz val="16"/>
        <rFont val="Times New Roman"/>
        <charset val="134"/>
      </rPr>
      <t>50</t>
    </r>
    <r>
      <rPr>
        <sz val="16"/>
        <rFont val="宋体"/>
        <charset val="134"/>
      </rPr>
      <t>户。</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</si>
  <si>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t>
    </r>
  </si>
  <si>
    <t>壮大发展畜牧产业，进一步带动区域整体经济增长；辐射带动群众参与，激发内生动力，增加致富门路。</t>
  </si>
  <si>
    <t>AKT-DHJB-017-5</t>
  </si>
  <si>
    <t>恰尔隆镇养殖圈舍设施改造补助项目</t>
  </si>
  <si>
    <t>其克尔铁热克村</t>
  </si>
  <si>
    <r>
      <rPr>
        <sz val="16"/>
        <rFont val="宋体"/>
        <charset val="134"/>
      </rPr>
      <t>对</t>
    </r>
    <r>
      <rPr>
        <sz val="16"/>
        <rFont val="Times New Roman"/>
        <charset val="134"/>
      </rPr>
      <t>5</t>
    </r>
    <r>
      <rPr>
        <sz val="16"/>
        <rFont val="宋体"/>
        <charset val="134"/>
      </rPr>
      <t>户</t>
    </r>
    <r>
      <rPr>
        <sz val="16"/>
        <rFont val="Times New Roman"/>
        <charset val="134"/>
      </rPr>
      <t>5</t>
    </r>
    <r>
      <rPr>
        <sz val="16"/>
        <rFont val="宋体"/>
        <charset val="134"/>
      </rPr>
      <t>座养殖圈舍进行补助，每座补助</t>
    </r>
    <r>
      <rPr>
        <sz val="16"/>
        <rFont val="Times New Roman"/>
        <charset val="134"/>
      </rPr>
      <t>0.1</t>
    </r>
    <r>
      <rPr>
        <sz val="16"/>
        <rFont val="宋体"/>
        <charset val="134"/>
      </rPr>
      <t>万元，计划投资</t>
    </r>
    <r>
      <rPr>
        <sz val="16"/>
        <rFont val="Times New Roman"/>
        <charset val="134"/>
      </rPr>
      <t>0.5</t>
    </r>
    <r>
      <rPr>
        <sz val="16"/>
        <rFont val="宋体"/>
        <charset val="134"/>
      </rPr>
      <t>万元。</t>
    </r>
  </si>
  <si>
    <t>AKT-DHJB-018-1</t>
  </si>
  <si>
    <t>阿克陶镇饲草料补助项目</t>
  </si>
  <si>
    <t>饲草料</t>
  </si>
  <si>
    <t>诺库其艾日克村，喀依恰艾日克村，巴仁艾日克村，英其开艾日克村，拱拜提艾日克村，央其买里村</t>
  </si>
  <si>
    <r>
      <rPr>
        <sz val="16"/>
        <rFont val="宋体"/>
        <charset val="134"/>
      </rPr>
      <t>阿克陶镇支持青贮等饲料的利用，鼓励扩大饲用青贮压制规模，增加养殖牲畜数量，引导利用裹包青贮玉米及棉杆发酵等饲料，项目涉及农户</t>
    </r>
    <r>
      <rPr>
        <sz val="16"/>
        <rFont val="Times New Roman"/>
        <charset val="134"/>
      </rPr>
      <t>421</t>
    </r>
    <r>
      <rPr>
        <sz val="16"/>
        <rFont val="宋体"/>
        <charset val="134"/>
      </rPr>
      <t>户</t>
    </r>
    <r>
      <rPr>
        <sz val="16"/>
        <rFont val="Times New Roman"/>
        <charset val="134"/>
      </rPr>
      <t>12814</t>
    </r>
    <r>
      <rPr>
        <sz val="16"/>
        <rFont val="宋体"/>
        <charset val="134"/>
      </rPr>
      <t>吨，涉及资金</t>
    </r>
    <r>
      <rPr>
        <sz val="16"/>
        <rFont val="Times New Roman"/>
        <charset val="134"/>
      </rPr>
      <t>64.07</t>
    </r>
    <r>
      <rPr>
        <sz val="16"/>
        <rFont val="宋体"/>
        <charset val="134"/>
      </rPr>
      <t>万元（其中诺库其艾日克村</t>
    </r>
    <r>
      <rPr>
        <sz val="16"/>
        <rFont val="Times New Roman"/>
        <charset val="134"/>
      </rPr>
      <t>8</t>
    </r>
    <r>
      <rPr>
        <sz val="16"/>
        <rFont val="宋体"/>
        <charset val="134"/>
      </rPr>
      <t>户</t>
    </r>
    <r>
      <rPr>
        <sz val="16"/>
        <rFont val="Times New Roman"/>
        <charset val="134"/>
      </rPr>
      <t>315.4</t>
    </r>
    <r>
      <rPr>
        <sz val="16"/>
        <rFont val="宋体"/>
        <charset val="134"/>
      </rPr>
      <t>吨涉及资金</t>
    </r>
    <r>
      <rPr>
        <sz val="16"/>
        <rFont val="Times New Roman"/>
        <charset val="134"/>
      </rPr>
      <t>1.577</t>
    </r>
    <r>
      <rPr>
        <sz val="16"/>
        <rFont val="宋体"/>
        <charset val="134"/>
      </rPr>
      <t>万元；喀依恰艾日克村</t>
    </r>
    <r>
      <rPr>
        <sz val="16"/>
        <rFont val="Times New Roman"/>
        <charset val="134"/>
      </rPr>
      <t>67</t>
    </r>
    <r>
      <rPr>
        <sz val="16"/>
        <rFont val="宋体"/>
        <charset val="134"/>
      </rPr>
      <t>户</t>
    </r>
    <r>
      <rPr>
        <sz val="16"/>
        <rFont val="Times New Roman"/>
        <charset val="134"/>
      </rPr>
      <t>2658</t>
    </r>
    <r>
      <rPr>
        <sz val="16"/>
        <rFont val="宋体"/>
        <charset val="134"/>
      </rPr>
      <t>吨涉及资金</t>
    </r>
    <r>
      <rPr>
        <sz val="16"/>
        <rFont val="Times New Roman"/>
        <charset val="134"/>
      </rPr>
      <t>13.29</t>
    </r>
    <r>
      <rPr>
        <sz val="16"/>
        <rFont val="宋体"/>
        <charset val="134"/>
      </rPr>
      <t>万元；巴仁艾日克村</t>
    </r>
    <r>
      <rPr>
        <sz val="16"/>
        <rFont val="Times New Roman"/>
        <charset val="134"/>
      </rPr>
      <t>145</t>
    </r>
    <r>
      <rPr>
        <sz val="16"/>
        <rFont val="宋体"/>
        <charset val="134"/>
      </rPr>
      <t>户</t>
    </r>
    <r>
      <rPr>
        <sz val="16"/>
        <rFont val="Times New Roman"/>
        <charset val="134"/>
      </rPr>
      <t>2388.6</t>
    </r>
    <r>
      <rPr>
        <sz val="16"/>
        <rFont val="宋体"/>
        <charset val="134"/>
      </rPr>
      <t>吨涉及资金</t>
    </r>
    <r>
      <rPr>
        <sz val="16"/>
        <rFont val="Times New Roman"/>
        <charset val="134"/>
      </rPr>
      <t>11.943</t>
    </r>
    <r>
      <rPr>
        <sz val="16"/>
        <rFont val="宋体"/>
        <charset val="134"/>
      </rPr>
      <t>万元；英其开艾日克村</t>
    </r>
    <r>
      <rPr>
        <sz val="16"/>
        <rFont val="Times New Roman"/>
        <charset val="134"/>
      </rPr>
      <t>115</t>
    </r>
    <r>
      <rPr>
        <sz val="16"/>
        <rFont val="宋体"/>
        <charset val="134"/>
      </rPr>
      <t>户</t>
    </r>
    <r>
      <rPr>
        <sz val="16"/>
        <rFont val="Times New Roman"/>
        <charset val="134"/>
      </rPr>
      <t>4151</t>
    </r>
    <r>
      <rPr>
        <sz val="16"/>
        <rFont val="宋体"/>
        <charset val="134"/>
      </rPr>
      <t>吨涉及资金</t>
    </r>
    <r>
      <rPr>
        <sz val="16"/>
        <rFont val="Times New Roman"/>
        <charset val="134"/>
      </rPr>
      <t>20.755</t>
    </r>
    <r>
      <rPr>
        <sz val="16"/>
        <rFont val="宋体"/>
        <charset val="134"/>
      </rPr>
      <t>万元；拱拜提艾日克村</t>
    </r>
    <r>
      <rPr>
        <sz val="16"/>
        <rFont val="Times New Roman"/>
        <charset val="134"/>
      </rPr>
      <t>1</t>
    </r>
    <r>
      <rPr>
        <sz val="16"/>
        <rFont val="宋体"/>
        <charset val="134"/>
      </rPr>
      <t>户</t>
    </r>
    <r>
      <rPr>
        <sz val="16"/>
        <rFont val="Times New Roman"/>
        <charset val="134"/>
      </rPr>
      <t>100</t>
    </r>
    <r>
      <rPr>
        <sz val="16"/>
        <rFont val="宋体"/>
        <charset val="134"/>
      </rPr>
      <t>吨涉及资金</t>
    </r>
    <r>
      <rPr>
        <sz val="16"/>
        <rFont val="Times New Roman"/>
        <charset val="134"/>
      </rPr>
      <t>0.5</t>
    </r>
    <r>
      <rPr>
        <sz val="16"/>
        <rFont val="宋体"/>
        <charset val="134"/>
      </rPr>
      <t>万元；央其买里村</t>
    </r>
    <r>
      <rPr>
        <sz val="16"/>
        <rFont val="Times New Roman"/>
        <charset val="134"/>
      </rPr>
      <t>85</t>
    </r>
    <r>
      <rPr>
        <sz val="16"/>
        <rFont val="宋体"/>
        <charset val="134"/>
      </rPr>
      <t>户</t>
    </r>
    <r>
      <rPr>
        <sz val="16"/>
        <rFont val="Times New Roman"/>
        <charset val="134"/>
      </rPr>
      <t>3201</t>
    </r>
    <r>
      <rPr>
        <sz val="16"/>
        <rFont val="宋体"/>
        <charset val="134"/>
      </rPr>
      <t>吨涉及资金</t>
    </r>
    <r>
      <rPr>
        <sz val="16"/>
        <rFont val="Times New Roman"/>
        <charset val="134"/>
      </rPr>
      <t>16.005</t>
    </r>
    <r>
      <rPr>
        <sz val="16"/>
        <rFont val="宋体"/>
        <charset val="134"/>
      </rPr>
      <t>万元）</t>
    </r>
  </si>
  <si>
    <t>对全县脱贫户和未消除风险的监测帮扶对象从事牛、羊养殖产业达到规定数量，均能享受饲草料补贴</t>
  </si>
  <si>
    <t>AKT-DHJB-018-2</t>
  </si>
  <si>
    <t>喀热开其克乡饲草料补助项目</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</si>
  <si>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42</t>
    </r>
    <r>
      <rPr>
        <sz val="16"/>
        <rFont val="宋体"/>
        <charset val="134"/>
      </rPr>
      <t>户。其中：托普热勒克村</t>
    </r>
    <r>
      <rPr>
        <sz val="16"/>
        <rFont val="Times New Roman"/>
        <charset val="134"/>
      </rPr>
      <t>1</t>
    </r>
    <r>
      <rPr>
        <sz val="16"/>
        <rFont val="宋体"/>
        <charset val="134"/>
      </rPr>
      <t>户、</t>
    </r>
    <r>
      <rPr>
        <sz val="16"/>
        <rFont val="Times New Roman"/>
        <charset val="134"/>
      </rPr>
      <t>15</t>
    </r>
    <r>
      <rPr>
        <sz val="16"/>
        <rFont val="宋体"/>
        <charset val="134"/>
      </rPr>
      <t>吨；比纳木村</t>
    </r>
    <r>
      <rPr>
        <sz val="16"/>
        <rFont val="Times New Roman"/>
        <charset val="134"/>
      </rPr>
      <t>23</t>
    </r>
    <r>
      <rPr>
        <sz val="16"/>
        <rFont val="宋体"/>
        <charset val="134"/>
      </rPr>
      <t>户、</t>
    </r>
    <r>
      <rPr>
        <sz val="16"/>
        <rFont val="Times New Roman"/>
        <charset val="134"/>
      </rPr>
      <t>1380</t>
    </r>
    <r>
      <rPr>
        <sz val="16"/>
        <rFont val="宋体"/>
        <charset val="134"/>
      </rPr>
      <t>吨、博斯坦村</t>
    </r>
    <r>
      <rPr>
        <sz val="16"/>
        <rFont val="Times New Roman"/>
        <charset val="134"/>
      </rPr>
      <t>18</t>
    </r>
    <r>
      <rPr>
        <sz val="16"/>
        <rFont val="宋体"/>
        <charset val="134"/>
      </rPr>
      <t>户、</t>
    </r>
    <r>
      <rPr>
        <sz val="16"/>
        <rFont val="Times New Roman"/>
        <charset val="134"/>
      </rPr>
      <t>598</t>
    </r>
    <r>
      <rPr>
        <sz val="16"/>
        <rFont val="宋体"/>
        <charset val="134"/>
      </rPr>
      <t>吨。共计贮存饲草料</t>
    </r>
    <r>
      <rPr>
        <sz val="16"/>
        <rFont val="Times New Roman"/>
        <charset val="134"/>
      </rPr>
      <t>1993</t>
    </r>
    <r>
      <rPr>
        <sz val="16"/>
        <rFont val="宋体"/>
        <charset val="134"/>
      </rPr>
      <t>吨、吨</t>
    </r>
    <r>
      <rPr>
        <sz val="16"/>
        <rFont val="Times New Roman"/>
        <charset val="134"/>
      </rPr>
      <t>/50</t>
    </r>
    <r>
      <rPr>
        <sz val="16"/>
        <rFont val="宋体"/>
        <charset val="134"/>
      </rPr>
      <t>元，计划投入补助资金</t>
    </r>
    <r>
      <rPr>
        <sz val="16"/>
        <rFont val="Times New Roman"/>
        <charset val="134"/>
      </rPr>
      <t>9.965</t>
    </r>
    <r>
      <rPr>
        <sz val="16"/>
        <rFont val="宋体"/>
        <charset val="134"/>
      </rPr>
      <t>万元。</t>
    </r>
  </si>
  <si>
    <r>
      <rPr>
        <sz val="16"/>
        <rFont val="宋体"/>
        <charset val="134"/>
      </rPr>
      <t>产业精准入户项目发展壮大的优势，计划精准补助入户</t>
    </r>
    <r>
      <rPr>
        <sz val="16"/>
        <rFont val="Times New Roman"/>
        <charset val="134"/>
      </rPr>
      <t>42</t>
    </r>
    <r>
      <rPr>
        <sz val="16"/>
        <rFont val="宋体"/>
        <charset val="134"/>
      </rPr>
      <t>户（含监测帮扶家庭），结合农户产业到户先实施在在补助的方式，巩固拓展发展家庭生产，增加</t>
    </r>
    <r>
      <rPr>
        <sz val="16"/>
        <rFont val="Times New Roman"/>
        <charset val="134"/>
      </rPr>
      <t>42</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</si>
  <si>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42</t>
    </r>
    <r>
      <rPr>
        <sz val="16"/>
        <rFont val="宋体"/>
        <charset val="134"/>
      </rPr>
      <t>户已脱贫户（含监测帮扶家庭）产业发展，进一步带动自身经济增长；确保已脱贫户（含监测帮扶家庭）脱贫后稳得住，有产业，能发展；激发内生动力，确保脱贫后能持续发展。</t>
    </r>
  </si>
  <si>
    <t>AKT-DHJB-018-3</t>
  </si>
  <si>
    <t>皮拉勒乡饲草料补助项目</t>
  </si>
  <si>
    <r>
      <rPr>
        <sz val="16"/>
        <rFont val="宋体"/>
        <charset val="134"/>
      </rPr>
      <t>恰尔巴格村</t>
    </r>
    <r>
      <rPr>
        <sz val="16"/>
        <rFont val="Times New Roman"/>
        <charset val="134"/>
      </rPr>
      <t>287</t>
    </r>
    <r>
      <rPr>
        <sz val="16"/>
        <rFont val="宋体"/>
        <charset val="134"/>
      </rPr>
      <t>户，共计</t>
    </r>
    <r>
      <rPr>
        <sz val="16"/>
        <rFont val="Times New Roman"/>
        <charset val="134"/>
      </rPr>
      <t>5141.7</t>
    </r>
    <r>
      <rPr>
        <sz val="16"/>
        <rFont val="宋体"/>
        <charset val="134"/>
      </rPr>
      <t>吨，共计</t>
    </r>
    <r>
      <rPr>
        <sz val="16"/>
        <rFont val="Times New Roman"/>
        <charset val="134"/>
      </rPr>
      <t>25.7085</t>
    </r>
    <r>
      <rPr>
        <sz val="16"/>
        <rFont val="宋体"/>
        <charset val="134"/>
      </rPr>
      <t>万元；拜什铁热克村</t>
    </r>
    <r>
      <rPr>
        <sz val="16"/>
        <rFont val="Times New Roman"/>
        <charset val="134"/>
      </rPr>
      <t>250</t>
    </r>
    <r>
      <rPr>
        <sz val="16"/>
        <rFont val="宋体"/>
        <charset val="134"/>
      </rPr>
      <t>户，共计</t>
    </r>
    <r>
      <rPr>
        <sz val="16"/>
        <rFont val="Times New Roman"/>
        <charset val="134"/>
      </rPr>
      <t>11187.5</t>
    </r>
    <r>
      <rPr>
        <sz val="16"/>
        <rFont val="宋体"/>
        <charset val="134"/>
      </rPr>
      <t>吨，共计</t>
    </r>
    <r>
      <rPr>
        <sz val="16"/>
        <rFont val="Times New Roman"/>
        <charset val="134"/>
      </rPr>
      <t>55.9375</t>
    </r>
    <r>
      <rPr>
        <sz val="16"/>
        <rFont val="宋体"/>
        <charset val="134"/>
      </rPr>
      <t>万元；霍伊拉阿勒迪村</t>
    </r>
    <r>
      <rPr>
        <sz val="16"/>
        <rFont val="Times New Roman"/>
        <charset val="134"/>
      </rPr>
      <t>197</t>
    </r>
    <r>
      <rPr>
        <sz val="16"/>
        <rFont val="宋体"/>
        <charset val="134"/>
      </rPr>
      <t>户，共计</t>
    </r>
    <r>
      <rPr>
        <sz val="16"/>
        <rFont val="Times New Roman"/>
        <charset val="134"/>
      </rPr>
      <t>5139</t>
    </r>
    <r>
      <rPr>
        <sz val="16"/>
        <rFont val="宋体"/>
        <charset val="134"/>
      </rPr>
      <t>吨，共计</t>
    </r>
    <r>
      <rPr>
        <sz val="16"/>
        <rFont val="Times New Roman"/>
        <charset val="134"/>
      </rPr>
      <t>25.695</t>
    </r>
    <r>
      <rPr>
        <sz val="16"/>
        <rFont val="宋体"/>
        <charset val="134"/>
      </rPr>
      <t>万元；依也勒干村</t>
    </r>
    <r>
      <rPr>
        <sz val="16"/>
        <rFont val="Times New Roman"/>
        <charset val="134"/>
      </rPr>
      <t>25</t>
    </r>
    <r>
      <rPr>
        <sz val="16"/>
        <rFont val="宋体"/>
        <charset val="134"/>
      </rPr>
      <t>户，共计</t>
    </r>
    <r>
      <rPr>
        <sz val="16"/>
        <rFont val="Times New Roman"/>
        <charset val="134"/>
      </rPr>
      <t>88.2</t>
    </r>
    <r>
      <rPr>
        <sz val="16"/>
        <rFont val="宋体"/>
        <charset val="134"/>
      </rPr>
      <t>吨，共计</t>
    </r>
    <r>
      <rPr>
        <sz val="16"/>
        <rFont val="Times New Roman"/>
        <charset val="134"/>
      </rPr>
      <t>0.441</t>
    </r>
    <r>
      <rPr>
        <sz val="16"/>
        <rFont val="宋体"/>
        <charset val="134"/>
      </rPr>
      <t>万元；琼巴什村</t>
    </r>
    <r>
      <rPr>
        <sz val="16"/>
        <rFont val="Times New Roman"/>
        <charset val="134"/>
      </rPr>
      <t>1</t>
    </r>
    <r>
      <rPr>
        <sz val="16"/>
        <rFont val="宋体"/>
        <charset val="134"/>
      </rPr>
      <t>户，共计</t>
    </r>
    <r>
      <rPr>
        <sz val="16"/>
        <rFont val="Times New Roman"/>
        <charset val="134"/>
      </rPr>
      <t>1</t>
    </r>
    <r>
      <rPr>
        <sz val="16"/>
        <rFont val="宋体"/>
        <charset val="134"/>
      </rPr>
      <t>吨，补助</t>
    </r>
    <r>
      <rPr>
        <sz val="16"/>
        <rFont val="Times New Roman"/>
        <charset val="134"/>
      </rPr>
      <t>50</t>
    </r>
    <r>
      <rPr>
        <sz val="16"/>
        <rFont val="宋体"/>
        <charset val="134"/>
      </rPr>
      <t>元；储存青储饲料涉及农户</t>
    </r>
    <r>
      <rPr>
        <sz val="16"/>
        <rFont val="Times New Roman"/>
        <charset val="134"/>
      </rPr>
      <t>760</t>
    </r>
    <r>
      <rPr>
        <sz val="16"/>
        <rFont val="宋体"/>
        <charset val="134"/>
      </rPr>
      <t>户，总计</t>
    </r>
    <r>
      <rPr>
        <sz val="16"/>
        <rFont val="Times New Roman"/>
        <charset val="134"/>
      </rPr>
      <t>21557.2</t>
    </r>
    <r>
      <rPr>
        <sz val="16"/>
        <rFont val="宋体"/>
        <charset val="134"/>
      </rPr>
      <t>吨，按照每吨</t>
    </r>
    <r>
      <rPr>
        <sz val="16"/>
        <rFont val="Times New Roman"/>
        <charset val="134"/>
      </rPr>
      <t>50</t>
    </r>
    <r>
      <rPr>
        <sz val="16"/>
        <rFont val="宋体"/>
        <charset val="134"/>
      </rPr>
      <t>元的标准，共计补助</t>
    </r>
    <r>
      <rPr>
        <sz val="16"/>
        <rFont val="Times New Roman"/>
        <charset val="134"/>
      </rPr>
      <t>107.786</t>
    </r>
    <r>
      <rPr>
        <sz val="16"/>
        <rFont val="宋体"/>
        <charset val="134"/>
      </rPr>
      <t>万元。</t>
    </r>
  </si>
  <si>
    <r>
      <rPr>
        <sz val="16"/>
        <rFont val="宋体"/>
        <charset val="134"/>
      </rPr>
      <t>壮大发展入户项目，可巩固拓展</t>
    </r>
    <r>
      <rPr>
        <sz val="16"/>
        <rFont val="Times New Roman"/>
        <charset val="134"/>
      </rPr>
      <t>760</t>
    </r>
    <r>
      <rPr>
        <sz val="16"/>
        <rFont val="宋体"/>
        <charset val="134"/>
      </rPr>
      <t>户已脱贫户（含监测帮扶家庭）产业发展，进一步带动自身经济增长；确保已脱贫户（含监测帮扶家庭）脱贫后稳得住，有产业，能发展；激发内生动力，确保脱贫后能发展</t>
    </r>
  </si>
  <si>
    <t>AKT-DHJB-018-4</t>
  </si>
  <si>
    <t>玉麦镇饲草料补助项目</t>
  </si>
  <si>
    <t>恰格尔村、玉麦村、阿勒吞其村、阿玛希村</t>
  </si>
  <si>
    <r>
      <rPr>
        <sz val="16"/>
        <rFont val="宋体"/>
        <charset val="134"/>
      </rPr>
      <t>玉麦镇计划对饲草料进行补助，共计</t>
    </r>
    <r>
      <rPr>
        <sz val="16"/>
        <rFont val="Times New Roman"/>
        <charset val="134"/>
      </rPr>
      <t>4801</t>
    </r>
    <r>
      <rPr>
        <sz val="16"/>
        <rFont val="宋体"/>
        <charset val="134"/>
      </rPr>
      <t>吨，每吨补助</t>
    </r>
    <r>
      <rPr>
        <sz val="16"/>
        <rFont val="Times New Roman"/>
        <charset val="134"/>
      </rPr>
      <t>50</t>
    </r>
    <r>
      <rPr>
        <sz val="16"/>
        <rFont val="宋体"/>
        <charset val="134"/>
      </rPr>
      <t>元，计划补助</t>
    </r>
    <r>
      <rPr>
        <sz val="16"/>
        <rFont val="Times New Roman"/>
        <charset val="134"/>
      </rPr>
      <t>24.005</t>
    </r>
    <r>
      <rPr>
        <sz val="16"/>
        <rFont val="宋体"/>
        <charset val="134"/>
      </rPr>
      <t>万元。其中：恰格尔村</t>
    </r>
    <r>
      <rPr>
        <sz val="16"/>
        <rFont val="Times New Roman"/>
        <charset val="134"/>
      </rPr>
      <t>480</t>
    </r>
    <r>
      <rPr>
        <sz val="16"/>
        <rFont val="宋体"/>
        <charset val="134"/>
      </rPr>
      <t>吨</t>
    </r>
    <r>
      <rPr>
        <sz val="16"/>
        <rFont val="Times New Roman"/>
        <charset val="134"/>
      </rPr>
      <t>14</t>
    </r>
    <r>
      <rPr>
        <sz val="16"/>
        <rFont val="宋体"/>
        <charset val="134"/>
      </rPr>
      <t>户、玉麦村</t>
    </r>
    <r>
      <rPr>
        <sz val="16"/>
        <rFont val="Times New Roman"/>
        <charset val="134"/>
      </rPr>
      <t>3904</t>
    </r>
    <r>
      <rPr>
        <sz val="16"/>
        <rFont val="宋体"/>
        <charset val="134"/>
      </rPr>
      <t>吨</t>
    </r>
    <r>
      <rPr>
        <sz val="16"/>
        <rFont val="Times New Roman"/>
        <charset val="134"/>
      </rPr>
      <t>79</t>
    </r>
    <r>
      <rPr>
        <sz val="16"/>
        <rFont val="宋体"/>
        <charset val="134"/>
      </rPr>
      <t>户、阿勒吞其村</t>
    </r>
    <r>
      <rPr>
        <sz val="16"/>
        <rFont val="Times New Roman"/>
        <charset val="134"/>
      </rPr>
      <t>140</t>
    </r>
    <r>
      <rPr>
        <sz val="16"/>
        <rFont val="宋体"/>
        <charset val="134"/>
      </rPr>
      <t>吨</t>
    </r>
    <r>
      <rPr>
        <sz val="16"/>
        <rFont val="Times New Roman"/>
        <charset val="134"/>
      </rPr>
      <t>4</t>
    </r>
    <r>
      <rPr>
        <sz val="16"/>
        <rFont val="宋体"/>
        <charset val="134"/>
      </rPr>
      <t>户、阿玛希村</t>
    </r>
    <r>
      <rPr>
        <sz val="16"/>
        <rFont val="Times New Roman"/>
        <charset val="134"/>
      </rPr>
      <t>277</t>
    </r>
    <r>
      <rPr>
        <sz val="16"/>
        <rFont val="宋体"/>
        <charset val="134"/>
      </rPr>
      <t>吨</t>
    </r>
    <r>
      <rPr>
        <sz val="16"/>
        <rFont val="Times New Roman"/>
        <charset val="134"/>
      </rPr>
      <t>7</t>
    </r>
    <r>
      <rPr>
        <sz val="16"/>
        <rFont val="宋体"/>
        <charset val="134"/>
      </rPr>
      <t>户。</t>
    </r>
  </si>
  <si>
    <t>推动优质饲草料的种植面积，提升种植收益，增加农民种植的积极性。</t>
  </si>
  <si>
    <t>带动种养殖业的发展，提升农民的生活水平，增加农民的收入。</t>
  </si>
  <si>
    <t>AKT-DHJB-018-5</t>
  </si>
  <si>
    <t>塔尔乡饲草料补助项目</t>
  </si>
  <si>
    <r>
      <rPr>
        <sz val="16"/>
        <rFont val="宋体"/>
        <charset val="134"/>
      </rPr>
      <t>塔尔乡支持青贮等饲料的利用，鼓励扩大饲用青贮压制规模，增加养殖牲畜数量，引导利用裹包青贮玉米及棉杆发酵等饲料，项目涉及农户</t>
    </r>
    <r>
      <rPr>
        <sz val="16"/>
        <rFont val="Times New Roman"/>
        <charset val="134"/>
      </rPr>
      <t>88</t>
    </r>
    <r>
      <rPr>
        <sz val="16"/>
        <rFont val="宋体"/>
        <charset val="134"/>
      </rPr>
      <t>户</t>
    </r>
    <r>
      <rPr>
        <sz val="16"/>
        <rFont val="Times New Roman"/>
        <charset val="134"/>
      </rPr>
      <t>482</t>
    </r>
    <r>
      <rPr>
        <sz val="16"/>
        <rFont val="宋体"/>
        <charset val="134"/>
      </rPr>
      <t>吨，涉及资金</t>
    </r>
    <r>
      <rPr>
        <sz val="16"/>
        <rFont val="Times New Roman"/>
        <charset val="134"/>
      </rPr>
      <t>2.41</t>
    </r>
    <r>
      <rPr>
        <sz val="16"/>
        <rFont val="宋体"/>
        <charset val="134"/>
      </rPr>
      <t>万元。</t>
    </r>
  </si>
  <si>
    <t>AKT-DHJB-018-6</t>
  </si>
  <si>
    <t>巴仁乡饲草料补助项目</t>
  </si>
  <si>
    <r>
      <rPr>
        <sz val="16"/>
        <rFont val="宋体"/>
        <charset val="134"/>
      </rPr>
      <t>对</t>
    </r>
    <r>
      <rPr>
        <sz val="16"/>
        <rFont val="Times New Roman"/>
        <charset val="134"/>
      </rPr>
      <t>731.5</t>
    </r>
    <r>
      <rPr>
        <sz val="16"/>
        <rFont val="宋体"/>
        <charset val="134"/>
      </rPr>
      <t>吨青贮饲料进行奖补</t>
    </r>
    <r>
      <rPr>
        <sz val="16"/>
        <rFont val="Times New Roman"/>
        <charset val="134"/>
      </rPr>
      <t>,</t>
    </r>
    <r>
      <rPr>
        <sz val="16"/>
        <rFont val="宋体"/>
        <charset val="134"/>
      </rPr>
      <t>补助</t>
    </r>
    <r>
      <rPr>
        <sz val="16"/>
        <rFont val="Times New Roman"/>
        <charset val="134"/>
      </rPr>
      <t>50</t>
    </r>
    <r>
      <rPr>
        <sz val="16"/>
        <rFont val="宋体"/>
        <charset val="134"/>
      </rPr>
      <t>元</t>
    </r>
    <r>
      <rPr>
        <sz val="16"/>
        <rFont val="Times New Roman"/>
        <charset val="134"/>
      </rPr>
      <t>/</t>
    </r>
    <r>
      <rPr>
        <sz val="16"/>
        <rFont val="宋体"/>
        <charset val="134"/>
      </rPr>
      <t>吨，其中：阿热买里村</t>
    </r>
    <r>
      <rPr>
        <sz val="16"/>
        <rFont val="Times New Roman"/>
        <charset val="134"/>
      </rPr>
      <t>731.5</t>
    </r>
    <r>
      <rPr>
        <sz val="16"/>
        <rFont val="宋体"/>
        <charset val="134"/>
      </rPr>
      <t>吨，合计补助</t>
    </r>
    <r>
      <rPr>
        <sz val="16"/>
        <rFont val="Times New Roman"/>
        <charset val="134"/>
      </rPr>
      <t>3.6075</t>
    </r>
    <r>
      <rPr>
        <sz val="16"/>
        <rFont val="宋体"/>
        <charset val="134"/>
      </rPr>
      <t>万元。</t>
    </r>
  </si>
  <si>
    <t>通过项目实施，扶持本村养护继续扩大生产规模，提升养护积极性；激发群众养殖热情，促进群众不断增收创收，进一步提高群众的经济收入，加强群众的幸福感与获得感。</t>
  </si>
  <si>
    <t>AKT-DHJB-019-1</t>
  </si>
  <si>
    <t>克孜勒陶镇品种优化补助项目</t>
  </si>
  <si>
    <t>林果业</t>
  </si>
  <si>
    <t>品种优化</t>
  </si>
  <si>
    <t>克孜勒陶镇（乌尔都隆窝孜村）</t>
  </si>
  <si>
    <r>
      <rPr>
        <sz val="16"/>
        <rFont val="宋体"/>
        <charset val="134"/>
      </rPr>
      <t>对乌尔都隆窝孜村巴仁杏采取高接换头、补齐缺株、育苗等措施进行品种统一和更新改良，成活率</t>
    </r>
    <r>
      <rPr>
        <sz val="16"/>
        <rFont val="Times New Roman"/>
        <charset val="134"/>
      </rPr>
      <t>90%</t>
    </r>
    <r>
      <rPr>
        <sz val="16"/>
        <rFont val="宋体"/>
        <charset val="134"/>
      </rPr>
      <t>以上的</t>
    </r>
    <r>
      <rPr>
        <sz val="16"/>
        <rFont val="Times New Roman"/>
        <charset val="134"/>
      </rPr>
      <t>10</t>
    </r>
    <r>
      <rPr>
        <sz val="16"/>
        <rFont val="宋体"/>
        <charset val="134"/>
      </rPr>
      <t>户</t>
    </r>
    <r>
      <rPr>
        <sz val="16"/>
        <rFont val="Times New Roman"/>
        <charset val="134"/>
      </rPr>
      <t>100</t>
    </r>
    <r>
      <rPr>
        <sz val="16"/>
        <rFont val="宋体"/>
        <charset val="134"/>
      </rPr>
      <t>亩巴仁杏，按照每亩</t>
    </r>
    <r>
      <rPr>
        <sz val="16"/>
        <rFont val="Times New Roman"/>
        <charset val="134"/>
      </rPr>
      <t>0.04</t>
    </r>
    <r>
      <rPr>
        <sz val="16"/>
        <rFont val="宋体"/>
        <charset val="134"/>
      </rPr>
      <t>万元的标准给予补助</t>
    </r>
    <r>
      <rPr>
        <sz val="16"/>
        <rFont val="Times New Roman"/>
        <charset val="134"/>
      </rPr>
      <t>4</t>
    </r>
    <r>
      <rPr>
        <sz val="16"/>
        <rFont val="宋体"/>
        <charset val="134"/>
      </rPr>
      <t>万元。</t>
    </r>
  </si>
  <si>
    <t>自然资源局</t>
  </si>
  <si>
    <t>推动特色林果业发展，进一步优化区域内产业结构，拓宽群众收入来源。</t>
  </si>
  <si>
    <t>AKT-DHJB-019-2</t>
  </si>
  <si>
    <t>皮拉勒乡品种优化补助项目</t>
  </si>
  <si>
    <t>皮拉勒乡霍伊拉阿勒迪村、塔孜勒克村、依克其来村、乌尊拉村</t>
  </si>
  <si>
    <r>
      <rPr>
        <sz val="16"/>
        <rFont val="宋体"/>
        <charset val="134"/>
      </rPr>
      <t>霍伊拉阿勒迪村</t>
    </r>
    <r>
      <rPr>
        <sz val="16"/>
        <rFont val="Times New Roman"/>
        <charset val="134"/>
      </rPr>
      <t>39</t>
    </r>
    <r>
      <rPr>
        <sz val="16"/>
        <rFont val="宋体"/>
        <charset val="134"/>
      </rPr>
      <t>户，共计</t>
    </r>
    <r>
      <rPr>
        <sz val="16"/>
        <rFont val="Times New Roman"/>
        <charset val="134"/>
      </rPr>
      <t>120.7</t>
    </r>
    <r>
      <rPr>
        <sz val="16"/>
        <rFont val="宋体"/>
        <charset val="134"/>
      </rPr>
      <t>亩，共计</t>
    </r>
    <r>
      <rPr>
        <sz val="16"/>
        <rFont val="Times New Roman"/>
        <charset val="134"/>
      </rPr>
      <t>4.828</t>
    </r>
    <r>
      <rPr>
        <sz val="16"/>
        <rFont val="宋体"/>
        <charset val="134"/>
      </rPr>
      <t>万元；依克其来村</t>
    </r>
    <r>
      <rPr>
        <sz val="16"/>
        <rFont val="Times New Roman"/>
        <charset val="134"/>
      </rPr>
      <t>12</t>
    </r>
    <r>
      <rPr>
        <sz val="16"/>
        <rFont val="宋体"/>
        <charset val="134"/>
      </rPr>
      <t>户，共计</t>
    </r>
    <r>
      <rPr>
        <sz val="16"/>
        <rFont val="Times New Roman"/>
        <charset val="134"/>
      </rPr>
      <t>46.49</t>
    </r>
    <r>
      <rPr>
        <sz val="16"/>
        <rFont val="宋体"/>
        <charset val="134"/>
      </rPr>
      <t>亩，共计</t>
    </r>
    <r>
      <rPr>
        <sz val="16"/>
        <rFont val="Times New Roman"/>
        <charset val="134"/>
      </rPr>
      <t>1.8596</t>
    </r>
    <r>
      <rPr>
        <sz val="16"/>
        <rFont val="宋体"/>
        <charset val="134"/>
      </rPr>
      <t>万元；乌尊拉村</t>
    </r>
    <r>
      <rPr>
        <sz val="16"/>
        <rFont val="Times New Roman"/>
        <charset val="134"/>
      </rPr>
      <t>5</t>
    </r>
    <r>
      <rPr>
        <sz val="16"/>
        <rFont val="宋体"/>
        <charset val="134"/>
      </rPr>
      <t>户，共计</t>
    </r>
    <r>
      <rPr>
        <sz val="16"/>
        <rFont val="Times New Roman"/>
        <charset val="134"/>
      </rPr>
      <t>41.5</t>
    </r>
    <r>
      <rPr>
        <sz val="16"/>
        <rFont val="宋体"/>
        <charset val="134"/>
      </rPr>
      <t>亩，共计</t>
    </r>
    <r>
      <rPr>
        <sz val="16"/>
        <rFont val="Times New Roman"/>
        <charset val="134"/>
      </rPr>
      <t>1.66</t>
    </r>
    <r>
      <rPr>
        <sz val="16"/>
        <rFont val="宋体"/>
        <charset val="134"/>
      </rPr>
      <t>万元；塔孜勒克村</t>
    </r>
    <r>
      <rPr>
        <sz val="16"/>
        <rFont val="Times New Roman"/>
        <charset val="134"/>
      </rPr>
      <t>1</t>
    </r>
    <r>
      <rPr>
        <sz val="16"/>
        <rFont val="宋体"/>
        <charset val="134"/>
      </rPr>
      <t>户，共计</t>
    </r>
    <r>
      <rPr>
        <sz val="16"/>
        <rFont val="Times New Roman"/>
        <charset val="134"/>
      </rPr>
      <t>2</t>
    </r>
    <r>
      <rPr>
        <sz val="16"/>
        <rFont val="宋体"/>
        <charset val="134"/>
      </rPr>
      <t>亩，共计</t>
    </r>
    <r>
      <rPr>
        <sz val="16"/>
        <rFont val="Times New Roman"/>
        <charset val="134"/>
      </rPr>
      <t>0.08</t>
    </r>
    <r>
      <rPr>
        <sz val="16"/>
        <rFont val="宋体"/>
        <charset val="134"/>
      </rPr>
      <t>万元。品种优化涉及农户</t>
    </r>
    <r>
      <rPr>
        <sz val="16"/>
        <rFont val="Times New Roman"/>
        <charset val="134"/>
      </rPr>
      <t>57</t>
    </r>
    <r>
      <rPr>
        <sz val="16"/>
        <rFont val="宋体"/>
        <charset val="134"/>
      </rPr>
      <t>户，共计</t>
    </r>
    <r>
      <rPr>
        <sz val="16"/>
        <rFont val="Times New Roman"/>
        <charset val="134"/>
      </rPr>
      <t>210.69</t>
    </r>
    <r>
      <rPr>
        <sz val="16"/>
        <rFont val="宋体"/>
        <charset val="134"/>
      </rPr>
      <t>亩，按照每亩品种优化补助</t>
    </r>
    <r>
      <rPr>
        <sz val="16"/>
        <rFont val="Times New Roman"/>
        <charset val="134"/>
      </rPr>
      <t>0.04</t>
    </r>
    <r>
      <rPr>
        <sz val="16"/>
        <rFont val="宋体"/>
        <charset val="134"/>
      </rPr>
      <t>万元的标准，共计补助</t>
    </r>
    <r>
      <rPr>
        <sz val="16"/>
        <rFont val="Times New Roman"/>
        <charset val="134"/>
      </rPr>
      <t>8.4276</t>
    </r>
    <r>
      <rPr>
        <sz val="16"/>
        <rFont val="宋体"/>
        <charset val="134"/>
      </rPr>
      <t>万元。</t>
    </r>
  </si>
  <si>
    <r>
      <rPr>
        <sz val="16"/>
        <rFont val="宋体"/>
        <charset val="134"/>
      </rPr>
      <t>壮大发展入户项目，可巩固拓展</t>
    </r>
    <r>
      <rPr>
        <sz val="16"/>
        <rFont val="Times New Roman"/>
        <charset val="134"/>
      </rPr>
      <t>57</t>
    </r>
    <r>
      <rPr>
        <sz val="16"/>
        <rFont val="宋体"/>
        <charset val="134"/>
      </rPr>
      <t>户已脱贫户（含监测帮扶家庭）产业发展，进一步带动自身经济增长；确保已脱贫户（含监测帮扶家庭）脱贫后稳得住，有产业，能发展；激发内生动力，确保脱贫后能发展</t>
    </r>
  </si>
  <si>
    <t>AKT-DHJB-019-3</t>
  </si>
  <si>
    <t>玉麦镇品种优化补助项目</t>
  </si>
  <si>
    <t>库尔巴格村</t>
  </si>
  <si>
    <r>
      <rPr>
        <sz val="16"/>
        <rFont val="宋体"/>
        <charset val="134"/>
      </rPr>
      <t>玉麦镇计划对果树品种优化的种植农户进行补助，共计</t>
    </r>
    <r>
      <rPr>
        <sz val="16"/>
        <rFont val="Times New Roman"/>
        <charset val="134"/>
      </rPr>
      <t>15</t>
    </r>
    <r>
      <rPr>
        <sz val="16"/>
        <rFont val="宋体"/>
        <charset val="134"/>
      </rPr>
      <t>亩，每亩补助</t>
    </r>
    <r>
      <rPr>
        <sz val="16"/>
        <rFont val="Times New Roman"/>
        <charset val="134"/>
      </rPr>
      <t>0.04</t>
    </r>
    <r>
      <rPr>
        <sz val="16"/>
        <rFont val="宋体"/>
        <charset val="134"/>
      </rPr>
      <t>万元，计划补助</t>
    </r>
    <r>
      <rPr>
        <sz val="16"/>
        <rFont val="Times New Roman"/>
        <charset val="134"/>
      </rPr>
      <t>0.6</t>
    </r>
    <r>
      <rPr>
        <sz val="16"/>
        <rFont val="宋体"/>
        <charset val="134"/>
      </rPr>
      <t>万元。其中：库尔巴格村</t>
    </r>
    <r>
      <rPr>
        <sz val="16"/>
        <rFont val="Times New Roman"/>
        <charset val="134"/>
      </rPr>
      <t>15</t>
    </r>
    <r>
      <rPr>
        <sz val="16"/>
        <rFont val="宋体"/>
        <charset val="134"/>
      </rPr>
      <t>亩。</t>
    </r>
  </si>
  <si>
    <t>通过该项目提升果树的产量和品质，提高农户的收入水平，推动农村经济发展。</t>
  </si>
  <si>
    <t>AKT-DHJB-019-4</t>
  </si>
  <si>
    <t>巴仁乡品种优化补助项目</t>
  </si>
  <si>
    <r>
      <rPr>
        <sz val="16"/>
        <rFont val="宋体"/>
        <charset val="134"/>
      </rPr>
      <t>巴仁杏品种优化</t>
    </r>
    <r>
      <rPr>
        <sz val="16"/>
        <rFont val="Times New Roman"/>
        <charset val="134"/>
      </rPr>
      <t>137.3</t>
    </r>
    <r>
      <rPr>
        <sz val="16"/>
        <rFont val="宋体"/>
        <charset val="134"/>
      </rPr>
      <t>亩预计投资</t>
    </r>
    <r>
      <rPr>
        <sz val="16"/>
        <rFont val="Times New Roman"/>
        <charset val="134"/>
      </rPr>
      <t>5.492</t>
    </r>
    <r>
      <rPr>
        <sz val="16"/>
        <rFont val="宋体"/>
        <charset val="134"/>
      </rPr>
      <t>万元，补助</t>
    </r>
    <r>
      <rPr>
        <sz val="16"/>
        <rFont val="Times New Roman"/>
        <charset val="134"/>
      </rPr>
      <t>0.04</t>
    </r>
    <r>
      <rPr>
        <sz val="16"/>
        <rFont val="宋体"/>
        <charset val="134"/>
      </rPr>
      <t>万元</t>
    </r>
    <r>
      <rPr>
        <sz val="16"/>
        <rFont val="Times New Roman"/>
        <charset val="134"/>
      </rPr>
      <t>/</t>
    </r>
    <r>
      <rPr>
        <sz val="16"/>
        <rFont val="宋体"/>
        <charset val="134"/>
      </rPr>
      <t>亩。其中：阿热买里村</t>
    </r>
    <r>
      <rPr>
        <sz val="16"/>
        <rFont val="Times New Roman"/>
        <charset val="134"/>
      </rPr>
      <t>64.8</t>
    </r>
    <r>
      <rPr>
        <sz val="16"/>
        <rFont val="宋体"/>
        <charset val="134"/>
      </rPr>
      <t>亩，合计补助</t>
    </r>
    <r>
      <rPr>
        <sz val="16"/>
        <rFont val="Times New Roman"/>
        <charset val="134"/>
      </rPr>
      <t>2.592</t>
    </r>
    <r>
      <rPr>
        <sz val="16"/>
        <rFont val="宋体"/>
        <charset val="134"/>
      </rPr>
      <t>万元；加依村</t>
    </r>
    <r>
      <rPr>
        <sz val="16"/>
        <rFont val="Times New Roman"/>
        <charset val="134"/>
      </rPr>
      <t>25</t>
    </r>
    <r>
      <rPr>
        <sz val="16"/>
        <rFont val="宋体"/>
        <charset val="134"/>
      </rPr>
      <t>亩，合计补助</t>
    </r>
    <r>
      <rPr>
        <sz val="16"/>
        <rFont val="Times New Roman"/>
        <charset val="134"/>
      </rPr>
      <t>1</t>
    </r>
    <r>
      <rPr>
        <sz val="16"/>
        <rFont val="宋体"/>
        <charset val="134"/>
      </rPr>
      <t>万元；且克村</t>
    </r>
    <r>
      <rPr>
        <sz val="16"/>
        <rFont val="Times New Roman"/>
        <charset val="134"/>
      </rPr>
      <t>34.5</t>
    </r>
    <r>
      <rPr>
        <sz val="16"/>
        <rFont val="宋体"/>
        <charset val="134"/>
      </rPr>
      <t>亩，合计补助</t>
    </r>
    <r>
      <rPr>
        <sz val="16"/>
        <rFont val="Times New Roman"/>
        <charset val="134"/>
      </rPr>
      <t>1.38</t>
    </r>
    <r>
      <rPr>
        <sz val="16"/>
        <rFont val="宋体"/>
        <charset val="134"/>
      </rPr>
      <t>万元；巴仁村</t>
    </r>
    <r>
      <rPr>
        <sz val="16"/>
        <rFont val="Times New Roman"/>
        <charset val="134"/>
      </rPr>
      <t>13</t>
    </r>
    <r>
      <rPr>
        <sz val="16"/>
        <rFont val="宋体"/>
        <charset val="134"/>
      </rPr>
      <t>亩，合计补助</t>
    </r>
    <r>
      <rPr>
        <sz val="16"/>
        <rFont val="Times New Roman"/>
        <charset val="134"/>
      </rPr>
      <t>0.52</t>
    </r>
    <r>
      <rPr>
        <sz val="16"/>
        <rFont val="宋体"/>
        <charset val="134"/>
      </rPr>
      <t>万元。</t>
    </r>
  </si>
  <si>
    <t>通过项目实施，引进新品种，促进林果业发展，提升林果成活率，使林果经济效益稳步提升，促进果农增收，提升群众生活质量。提升果农积极性，促进农户不断增收创收，进一步提高群众的经济收入，加强群众的幸福感与获得感。</t>
  </si>
  <si>
    <t>AKT-DHJB-020-1</t>
  </si>
  <si>
    <t>巴仁乡整形修剪补助项目</t>
  </si>
  <si>
    <t>整形修剪</t>
  </si>
  <si>
    <r>
      <rPr>
        <sz val="16"/>
        <rFont val="宋体"/>
        <charset val="134"/>
      </rPr>
      <t>巴仁杏品种优化</t>
    </r>
    <r>
      <rPr>
        <sz val="16"/>
        <rFont val="Times New Roman"/>
        <charset val="134"/>
      </rPr>
      <t>1480.7</t>
    </r>
    <r>
      <rPr>
        <sz val="16"/>
        <rFont val="宋体"/>
        <charset val="134"/>
      </rPr>
      <t>亩预计投资</t>
    </r>
    <r>
      <rPr>
        <sz val="16"/>
        <rFont val="Times New Roman"/>
        <charset val="134"/>
      </rPr>
      <t>13.3263</t>
    </r>
    <r>
      <rPr>
        <sz val="16"/>
        <rFont val="宋体"/>
        <charset val="134"/>
      </rPr>
      <t>万元，补助</t>
    </r>
    <r>
      <rPr>
        <sz val="16"/>
        <rFont val="Times New Roman"/>
        <charset val="134"/>
      </rPr>
      <t>90</t>
    </r>
    <r>
      <rPr>
        <sz val="16"/>
        <rFont val="宋体"/>
        <charset val="134"/>
      </rPr>
      <t>元</t>
    </r>
    <r>
      <rPr>
        <sz val="16"/>
        <rFont val="Times New Roman"/>
        <charset val="134"/>
      </rPr>
      <t>/</t>
    </r>
    <r>
      <rPr>
        <sz val="16"/>
        <rFont val="宋体"/>
        <charset val="134"/>
      </rPr>
      <t>亩。其中：古勒巴格村</t>
    </r>
    <r>
      <rPr>
        <sz val="16"/>
        <rFont val="Times New Roman"/>
        <charset val="134"/>
      </rPr>
      <t>1480.7</t>
    </r>
    <r>
      <rPr>
        <sz val="16"/>
        <rFont val="宋体"/>
        <charset val="134"/>
      </rPr>
      <t>亩，合计补助</t>
    </r>
    <r>
      <rPr>
        <sz val="16"/>
        <rFont val="Times New Roman"/>
        <charset val="134"/>
      </rPr>
      <t>13.3263</t>
    </r>
    <r>
      <rPr>
        <sz val="16"/>
        <rFont val="宋体"/>
        <charset val="134"/>
      </rPr>
      <t>万元。</t>
    </r>
  </si>
  <si>
    <t>通过项目实施，引进新技术，提升林果成活率，使林果经济效益稳步提升，促进果农增收，提升群众生活质量。提升果农积极性，促进农户不断增收创收，进一步提高群众的经济收入，加强群众的幸福感与获得感。</t>
  </si>
  <si>
    <t>AKT-DHJB-020-2</t>
  </si>
  <si>
    <t>玉麦镇整形修剪补助项目</t>
  </si>
  <si>
    <t>玉麦村、加依铁热克村</t>
  </si>
  <si>
    <r>
      <rPr>
        <sz val="16"/>
        <rFont val="宋体"/>
        <charset val="134"/>
      </rPr>
      <t>玉麦镇计划对</t>
    </r>
    <r>
      <rPr>
        <sz val="16"/>
        <rFont val="Times New Roman"/>
        <charset val="134"/>
      </rPr>
      <t>119.9</t>
    </r>
    <r>
      <rPr>
        <sz val="16"/>
        <rFont val="宋体"/>
        <charset val="134"/>
      </rPr>
      <t>亩果树整形修剪进行补助，每亩补助</t>
    </r>
    <r>
      <rPr>
        <sz val="16"/>
        <rFont val="Times New Roman"/>
        <charset val="134"/>
      </rPr>
      <t>90</t>
    </r>
    <r>
      <rPr>
        <sz val="16"/>
        <rFont val="宋体"/>
        <charset val="134"/>
      </rPr>
      <t>元，计划补助</t>
    </r>
    <r>
      <rPr>
        <sz val="16"/>
        <rFont val="Times New Roman"/>
        <charset val="134"/>
      </rPr>
      <t>1.0791</t>
    </r>
    <r>
      <rPr>
        <sz val="16"/>
        <rFont val="宋体"/>
        <charset val="134"/>
      </rPr>
      <t>万元。其中：玉麦村</t>
    </r>
    <r>
      <rPr>
        <sz val="16"/>
        <rFont val="Times New Roman"/>
        <charset val="134"/>
      </rPr>
      <t>40.5</t>
    </r>
    <r>
      <rPr>
        <sz val="16"/>
        <rFont val="宋体"/>
        <charset val="134"/>
      </rPr>
      <t>亩</t>
    </r>
    <r>
      <rPr>
        <sz val="16"/>
        <rFont val="Times New Roman"/>
        <charset val="134"/>
      </rPr>
      <t>13</t>
    </r>
    <r>
      <rPr>
        <sz val="16"/>
        <rFont val="宋体"/>
        <charset val="134"/>
      </rPr>
      <t>户、加依铁热克村</t>
    </r>
    <r>
      <rPr>
        <sz val="16"/>
        <rFont val="Times New Roman"/>
        <charset val="134"/>
      </rPr>
      <t>79.4</t>
    </r>
    <r>
      <rPr>
        <sz val="16"/>
        <rFont val="宋体"/>
        <charset val="134"/>
      </rPr>
      <t>亩</t>
    </r>
    <r>
      <rPr>
        <sz val="16"/>
        <rFont val="Times New Roman"/>
        <charset val="134"/>
      </rPr>
      <t>10</t>
    </r>
    <r>
      <rPr>
        <sz val="16"/>
        <rFont val="宋体"/>
        <charset val="134"/>
      </rPr>
      <t>户。</t>
    </r>
  </si>
  <si>
    <t>果树整形修剪可控制树冠大小，使树体结构合理，枝条稀密适度，便于管理；能较好的调节生长和结果的矛盾，改善通风透光条件，提高果品产量和质量，使林果经济效益稳步提升，促进农户增收，提升群众生活质量。</t>
  </si>
  <si>
    <t>提高经济产量，便于后期管理，使林果经济效益稳步提升，促进农户增收，提升群众生活质量。</t>
  </si>
  <si>
    <t>AKT-DHJB-020-3</t>
  </si>
  <si>
    <t>皮拉勒乡整形修剪补助项目</t>
  </si>
  <si>
    <r>
      <rPr>
        <sz val="16"/>
        <rFont val="宋体"/>
        <charset val="134"/>
      </rPr>
      <t>塔孜勒克村林果整形修剪涉及农户</t>
    </r>
    <r>
      <rPr>
        <sz val="16"/>
        <rFont val="Times New Roman"/>
        <charset val="134"/>
      </rPr>
      <t>6</t>
    </r>
    <r>
      <rPr>
        <sz val="16"/>
        <rFont val="宋体"/>
        <charset val="134"/>
      </rPr>
      <t>户，共计</t>
    </r>
    <r>
      <rPr>
        <sz val="16"/>
        <rFont val="Times New Roman"/>
        <charset val="134"/>
      </rPr>
      <t>20.8</t>
    </r>
    <r>
      <rPr>
        <sz val="16"/>
        <rFont val="宋体"/>
        <charset val="134"/>
      </rPr>
      <t>亩地，按照标准，共计补助</t>
    </r>
    <r>
      <rPr>
        <sz val="16"/>
        <rFont val="Times New Roman"/>
        <charset val="134"/>
      </rPr>
      <t>0.1872</t>
    </r>
    <r>
      <rPr>
        <sz val="16"/>
        <rFont val="宋体"/>
        <charset val="134"/>
      </rPr>
      <t>元。</t>
    </r>
  </si>
  <si>
    <r>
      <rPr>
        <sz val="16"/>
        <rFont val="宋体"/>
        <charset val="134"/>
      </rPr>
      <t>壮大发展入户项目，可巩固拓展</t>
    </r>
    <r>
      <rPr>
        <sz val="16"/>
        <rFont val="Times New Roman"/>
        <charset val="134"/>
      </rPr>
      <t>6</t>
    </r>
    <r>
      <rPr>
        <sz val="16"/>
        <rFont val="宋体"/>
        <charset val="134"/>
      </rPr>
      <t>户已脱贫户（含监测帮扶家庭）产业发展，进一步带动自身经济增长；确保已脱贫户（含监测帮扶家庭）脱贫后稳得住，有产业，能发展；激发内生动力，确保脱贫后能发展</t>
    </r>
  </si>
  <si>
    <t>AKT-DHJB-021-1</t>
  </si>
  <si>
    <t>皮拉勒乡病虫害防治补助项目</t>
  </si>
  <si>
    <t>病虫害防治</t>
  </si>
  <si>
    <t>皮拉勒乡塔孜勒克村、霍伊拉阿勒迪村</t>
  </si>
  <si>
    <r>
      <rPr>
        <sz val="16"/>
        <rFont val="宋体"/>
        <charset val="134"/>
      </rPr>
      <t>塔孜勒克村</t>
    </r>
    <r>
      <rPr>
        <sz val="16"/>
        <rFont val="Times New Roman"/>
        <charset val="134"/>
      </rPr>
      <t>6</t>
    </r>
    <r>
      <rPr>
        <sz val="16"/>
        <rFont val="宋体"/>
        <charset val="134"/>
      </rPr>
      <t>户，共计</t>
    </r>
    <r>
      <rPr>
        <sz val="16"/>
        <rFont val="Times New Roman"/>
        <charset val="134"/>
      </rPr>
      <t>20.8</t>
    </r>
    <r>
      <rPr>
        <sz val="16"/>
        <rFont val="宋体"/>
        <charset val="134"/>
      </rPr>
      <t>亩，共计</t>
    </r>
    <r>
      <rPr>
        <sz val="16"/>
        <rFont val="Times New Roman"/>
        <charset val="134"/>
      </rPr>
      <t>0.1976</t>
    </r>
    <r>
      <rPr>
        <sz val="16"/>
        <rFont val="宋体"/>
        <charset val="134"/>
      </rPr>
      <t>万元；霍伊拉阿勒迪村</t>
    </r>
    <r>
      <rPr>
        <sz val="16"/>
        <rFont val="Times New Roman"/>
        <charset val="134"/>
      </rPr>
      <t>1</t>
    </r>
    <r>
      <rPr>
        <sz val="16"/>
        <rFont val="宋体"/>
        <charset val="134"/>
      </rPr>
      <t>户，共计</t>
    </r>
    <r>
      <rPr>
        <sz val="16"/>
        <rFont val="Times New Roman"/>
        <charset val="134"/>
      </rPr>
      <t>3</t>
    </r>
    <r>
      <rPr>
        <sz val="16"/>
        <rFont val="宋体"/>
        <charset val="134"/>
      </rPr>
      <t>亩，共计</t>
    </r>
    <r>
      <rPr>
        <sz val="16"/>
        <rFont val="Times New Roman"/>
        <charset val="134"/>
      </rPr>
      <t>0.0285</t>
    </r>
    <r>
      <rPr>
        <sz val="16"/>
        <rFont val="宋体"/>
        <charset val="134"/>
      </rPr>
      <t>万元；病虫害防治涉及农户</t>
    </r>
    <r>
      <rPr>
        <sz val="16"/>
        <rFont val="Times New Roman"/>
        <charset val="134"/>
      </rPr>
      <t>7</t>
    </r>
    <r>
      <rPr>
        <sz val="16"/>
        <rFont val="宋体"/>
        <charset val="134"/>
      </rPr>
      <t>户，共计</t>
    </r>
    <r>
      <rPr>
        <sz val="16"/>
        <rFont val="Times New Roman"/>
        <charset val="134"/>
      </rPr>
      <t>23.8</t>
    </r>
    <r>
      <rPr>
        <sz val="16"/>
        <rFont val="宋体"/>
        <charset val="134"/>
      </rPr>
      <t>亩地，按照补助标准，共计补助</t>
    </r>
    <r>
      <rPr>
        <sz val="16"/>
        <rFont val="Times New Roman"/>
        <charset val="134"/>
      </rPr>
      <t>0.2261</t>
    </r>
    <r>
      <rPr>
        <sz val="16"/>
        <rFont val="宋体"/>
        <charset val="134"/>
      </rPr>
      <t>万元。</t>
    </r>
  </si>
  <si>
    <r>
      <rPr>
        <sz val="16"/>
        <rFont val="宋体"/>
        <charset val="134"/>
      </rPr>
      <t>壮大发展入户项目，可巩固拓展</t>
    </r>
    <r>
      <rPr>
        <sz val="16"/>
        <rFont val="Times New Roman"/>
        <charset val="134"/>
      </rPr>
      <t>7</t>
    </r>
    <r>
      <rPr>
        <sz val="16"/>
        <rFont val="宋体"/>
        <charset val="134"/>
      </rPr>
      <t>户已脱贫户（含监测帮扶家庭）产业发展，进一步带动自身经济增长；确保已脱贫户（含监测帮扶家庭）脱贫后稳得住，有产业，能发展；激发内生动力，确保脱贫后能发展</t>
    </r>
  </si>
  <si>
    <t>AKT-DHJB-021-2</t>
  </si>
  <si>
    <t>玉麦镇病虫害防治补助项目</t>
  </si>
  <si>
    <r>
      <rPr>
        <sz val="16"/>
        <rFont val="宋体"/>
        <charset val="134"/>
      </rPr>
      <t>玉麦镇计划对</t>
    </r>
    <r>
      <rPr>
        <sz val="16"/>
        <rFont val="Times New Roman"/>
        <charset val="134"/>
      </rPr>
      <t>119.9</t>
    </r>
    <r>
      <rPr>
        <sz val="16"/>
        <rFont val="宋体"/>
        <charset val="134"/>
      </rPr>
      <t>亩果树病虫害防治进行补助，每亩补助</t>
    </r>
    <r>
      <rPr>
        <sz val="16"/>
        <rFont val="Times New Roman"/>
        <charset val="134"/>
      </rPr>
      <t>95</t>
    </r>
    <r>
      <rPr>
        <sz val="16"/>
        <rFont val="宋体"/>
        <charset val="134"/>
      </rPr>
      <t>元，计划补助</t>
    </r>
    <r>
      <rPr>
        <sz val="16"/>
        <rFont val="Times New Roman"/>
        <charset val="134"/>
      </rPr>
      <t>1.13905</t>
    </r>
    <r>
      <rPr>
        <sz val="16"/>
        <rFont val="宋体"/>
        <charset val="134"/>
      </rPr>
      <t>万元。其中：玉麦村</t>
    </r>
    <r>
      <rPr>
        <sz val="16"/>
        <rFont val="Times New Roman"/>
        <charset val="134"/>
      </rPr>
      <t>40.5</t>
    </r>
    <r>
      <rPr>
        <sz val="16"/>
        <rFont val="宋体"/>
        <charset val="134"/>
      </rPr>
      <t>亩</t>
    </r>
    <r>
      <rPr>
        <sz val="16"/>
        <rFont val="Times New Roman"/>
        <charset val="134"/>
      </rPr>
      <t>13</t>
    </r>
    <r>
      <rPr>
        <sz val="16"/>
        <rFont val="宋体"/>
        <charset val="134"/>
      </rPr>
      <t>户、加依铁热克村</t>
    </r>
    <r>
      <rPr>
        <sz val="16"/>
        <rFont val="Times New Roman"/>
        <charset val="134"/>
      </rPr>
      <t>79.4</t>
    </r>
    <r>
      <rPr>
        <sz val="16"/>
        <rFont val="宋体"/>
        <charset val="134"/>
      </rPr>
      <t>亩</t>
    </r>
    <r>
      <rPr>
        <sz val="16"/>
        <rFont val="Times New Roman"/>
        <charset val="134"/>
      </rPr>
      <t>10</t>
    </r>
    <r>
      <rPr>
        <sz val="16"/>
        <rFont val="宋体"/>
        <charset val="134"/>
      </rPr>
      <t>户。</t>
    </r>
  </si>
  <si>
    <t>提高果品产量和质量，使林果经济效益稳步提升，促进农户增收，提升群众生活质量。</t>
  </si>
  <si>
    <t>AKT-DHJB-025-1</t>
  </si>
  <si>
    <t>阿克陶镇稳岗就业补助项目（疆外）</t>
  </si>
  <si>
    <t>稳岗就业补助项目（疆外）</t>
  </si>
  <si>
    <t>亚格恰克村，诺库其艾日克村，喀依恰艾日克村，奥达艾日克村，巴仁艾日克村，英其开艾日克村，拱拜提艾日克村，央其买里村</t>
  </si>
  <si>
    <r>
      <rPr>
        <sz val="16"/>
        <rFont val="宋体"/>
        <charset val="134"/>
      </rPr>
      <t>阿克陶镇支持疆外外出务工交通费往返补助涉及</t>
    </r>
    <r>
      <rPr>
        <sz val="16"/>
        <rFont val="Times New Roman"/>
        <charset val="134"/>
      </rPr>
      <t>90</t>
    </r>
    <r>
      <rPr>
        <sz val="16"/>
        <rFont val="宋体"/>
        <charset val="134"/>
      </rPr>
      <t>人涉及资金</t>
    </r>
    <r>
      <rPr>
        <sz val="16"/>
        <rFont val="Times New Roman"/>
        <charset val="134"/>
      </rPr>
      <t>17.3958</t>
    </r>
    <r>
      <rPr>
        <sz val="16"/>
        <rFont val="宋体"/>
        <charset val="134"/>
      </rPr>
      <t>万元（其中亚格恰克村</t>
    </r>
    <r>
      <rPr>
        <sz val="16"/>
        <rFont val="Times New Roman"/>
        <charset val="134"/>
      </rPr>
      <t>1</t>
    </r>
    <r>
      <rPr>
        <sz val="16"/>
        <rFont val="宋体"/>
        <charset val="134"/>
      </rPr>
      <t>人涉及资金</t>
    </r>
    <r>
      <rPr>
        <sz val="16"/>
        <rFont val="Times New Roman"/>
        <charset val="134"/>
      </rPr>
      <t>0.222</t>
    </r>
    <r>
      <rPr>
        <sz val="16"/>
        <rFont val="宋体"/>
        <charset val="134"/>
      </rPr>
      <t>万元，诺库其艾日克村</t>
    </r>
    <r>
      <rPr>
        <sz val="16"/>
        <rFont val="Times New Roman"/>
        <charset val="134"/>
      </rPr>
      <t>3</t>
    </r>
    <r>
      <rPr>
        <sz val="16"/>
        <rFont val="宋体"/>
        <charset val="134"/>
      </rPr>
      <t>人涉及资金</t>
    </r>
    <r>
      <rPr>
        <sz val="16"/>
        <rFont val="Times New Roman"/>
        <charset val="134"/>
      </rPr>
      <t>0.3696</t>
    </r>
    <r>
      <rPr>
        <sz val="16"/>
        <rFont val="宋体"/>
        <charset val="134"/>
      </rPr>
      <t>万元，喀依恰艾日克村</t>
    </r>
    <r>
      <rPr>
        <sz val="16"/>
        <rFont val="Times New Roman"/>
        <charset val="134"/>
      </rPr>
      <t>21</t>
    </r>
    <r>
      <rPr>
        <sz val="16"/>
        <rFont val="宋体"/>
        <charset val="134"/>
      </rPr>
      <t>人涉及资金</t>
    </r>
    <r>
      <rPr>
        <sz val="16"/>
        <rFont val="Times New Roman"/>
        <charset val="134"/>
      </rPr>
      <t>3.768</t>
    </r>
    <r>
      <rPr>
        <sz val="16"/>
        <rFont val="宋体"/>
        <charset val="134"/>
      </rPr>
      <t>万元，奥达艾日克村</t>
    </r>
    <r>
      <rPr>
        <sz val="16"/>
        <rFont val="Times New Roman"/>
        <charset val="134"/>
      </rPr>
      <t>12</t>
    </r>
    <r>
      <rPr>
        <sz val="16"/>
        <rFont val="宋体"/>
        <charset val="134"/>
      </rPr>
      <t>人涉及资金</t>
    </r>
    <r>
      <rPr>
        <sz val="16"/>
        <rFont val="Times New Roman"/>
        <charset val="134"/>
      </rPr>
      <t>2.2768</t>
    </r>
    <r>
      <rPr>
        <sz val="16"/>
        <rFont val="宋体"/>
        <charset val="134"/>
      </rPr>
      <t>万元、巴仁艾日克村</t>
    </r>
    <r>
      <rPr>
        <sz val="16"/>
        <rFont val="Times New Roman"/>
        <charset val="134"/>
      </rPr>
      <t>16</t>
    </r>
    <r>
      <rPr>
        <sz val="16"/>
        <rFont val="宋体"/>
        <charset val="134"/>
      </rPr>
      <t>人涉及资金</t>
    </r>
    <r>
      <rPr>
        <sz val="16"/>
        <rFont val="Times New Roman"/>
        <charset val="134"/>
      </rPr>
      <t>3.4542</t>
    </r>
    <r>
      <rPr>
        <sz val="16"/>
        <rFont val="宋体"/>
        <charset val="134"/>
      </rPr>
      <t>万元，英其开艾日克村</t>
    </r>
    <r>
      <rPr>
        <sz val="16"/>
        <rFont val="Times New Roman"/>
        <charset val="134"/>
      </rPr>
      <t>21</t>
    </r>
    <r>
      <rPr>
        <sz val="16"/>
        <rFont val="宋体"/>
        <charset val="134"/>
      </rPr>
      <t>人涉及资金</t>
    </r>
    <r>
      <rPr>
        <sz val="16"/>
        <rFont val="Times New Roman"/>
        <charset val="134"/>
      </rPr>
      <t>4.5018</t>
    </r>
    <r>
      <rPr>
        <sz val="16"/>
        <rFont val="宋体"/>
        <charset val="134"/>
      </rPr>
      <t>万元，拱拜提艾日克村</t>
    </r>
    <r>
      <rPr>
        <sz val="16"/>
        <rFont val="Times New Roman"/>
        <charset val="134"/>
      </rPr>
      <t>2</t>
    </r>
    <r>
      <rPr>
        <sz val="16"/>
        <rFont val="宋体"/>
        <charset val="134"/>
      </rPr>
      <t>人涉及资金</t>
    </r>
    <r>
      <rPr>
        <sz val="16"/>
        <rFont val="Times New Roman"/>
        <charset val="134"/>
      </rPr>
      <t>0.5</t>
    </r>
    <r>
      <rPr>
        <sz val="16"/>
        <rFont val="宋体"/>
        <charset val="134"/>
      </rPr>
      <t>万元，央其买里村</t>
    </r>
    <r>
      <rPr>
        <sz val="16"/>
        <rFont val="Times New Roman"/>
        <charset val="134"/>
      </rPr>
      <t>14</t>
    </r>
    <r>
      <rPr>
        <sz val="16"/>
        <rFont val="宋体"/>
        <charset val="134"/>
      </rPr>
      <t>人涉及资金</t>
    </r>
    <r>
      <rPr>
        <sz val="16"/>
        <rFont val="Times New Roman"/>
        <charset val="134"/>
      </rPr>
      <t>2.3034</t>
    </r>
    <r>
      <rPr>
        <sz val="16"/>
        <rFont val="宋体"/>
        <charset val="134"/>
      </rPr>
      <t>万元）</t>
    </r>
  </si>
  <si>
    <t>李世锋</t>
  </si>
  <si>
    <t>为持续深入推进稳岗就业，以促进脱贫劳动力，低收入劳动力就业增收为目标，不断拓展外出就业渠道，广泛收集用工岗位信息，把岗位信息推送到农户家门口，实现家庭增收。</t>
  </si>
  <si>
    <t>AKT-DHJB-025-2</t>
  </si>
  <si>
    <t>布伦口乡稳岗就业补助项目（疆外）</t>
  </si>
  <si>
    <t>恰克尔艾格勒村、托喀依村</t>
  </si>
  <si>
    <r>
      <rPr>
        <sz val="16"/>
        <rFont val="宋体"/>
        <charset val="134"/>
      </rPr>
      <t>布伦口乡对连续务工就业</t>
    </r>
    <r>
      <rPr>
        <sz val="16"/>
        <rFont val="Times New Roman"/>
        <charset val="134"/>
      </rPr>
      <t>3</t>
    </r>
    <r>
      <rPr>
        <sz val="16"/>
        <rFont val="宋体"/>
        <charset val="134"/>
      </rPr>
      <t>个月以上的，给予一次性交通补贴，在疆外外出务工交通费补助</t>
    </r>
    <r>
      <rPr>
        <sz val="16"/>
        <rFont val="Times New Roman"/>
        <charset val="134"/>
      </rPr>
      <t>13</t>
    </r>
    <r>
      <rPr>
        <sz val="16"/>
        <rFont val="宋体"/>
        <charset val="134"/>
      </rPr>
      <t>人，共计</t>
    </r>
    <r>
      <rPr>
        <sz val="16"/>
        <rFont val="Times New Roman"/>
        <charset val="134"/>
      </rPr>
      <t>1.6732</t>
    </r>
    <r>
      <rPr>
        <sz val="16"/>
        <rFont val="宋体"/>
        <charset val="134"/>
      </rPr>
      <t>万元（其中恰克尔艾格勒村</t>
    </r>
    <r>
      <rPr>
        <sz val="16"/>
        <rFont val="Times New Roman"/>
        <charset val="134"/>
      </rPr>
      <t>2</t>
    </r>
    <r>
      <rPr>
        <sz val="16"/>
        <rFont val="宋体"/>
        <charset val="134"/>
      </rPr>
      <t>户</t>
    </r>
    <r>
      <rPr>
        <sz val="16"/>
        <rFont val="Times New Roman"/>
        <charset val="134"/>
      </rPr>
      <t>0.2472</t>
    </r>
    <r>
      <rPr>
        <sz val="16"/>
        <rFont val="宋体"/>
        <charset val="134"/>
      </rPr>
      <t>万元、托喀依村</t>
    </r>
    <r>
      <rPr>
        <sz val="16"/>
        <rFont val="Times New Roman"/>
        <charset val="134"/>
      </rPr>
      <t>11</t>
    </r>
    <r>
      <rPr>
        <sz val="16"/>
        <rFont val="宋体"/>
        <charset val="134"/>
      </rPr>
      <t>户</t>
    </r>
    <r>
      <rPr>
        <sz val="16"/>
        <rFont val="Times New Roman"/>
        <charset val="134"/>
      </rPr>
      <t>1.426</t>
    </r>
    <r>
      <rPr>
        <sz val="16"/>
        <rFont val="宋体"/>
        <charset val="134"/>
      </rPr>
      <t>万元）。</t>
    </r>
  </si>
  <si>
    <r>
      <rPr>
        <sz val="16"/>
        <rFont val="宋体"/>
        <charset val="134"/>
      </rPr>
      <t>对连续务工</t>
    </r>
    <r>
      <rPr>
        <sz val="16"/>
        <rFont val="Times New Roman"/>
        <charset val="134"/>
      </rPr>
      <t>3</t>
    </r>
    <r>
      <rPr>
        <sz val="16"/>
        <rFont val="宋体"/>
        <charset val="134"/>
      </rPr>
      <t>个月以上的务工人员支付一次性交通补贴，减少务工人员的交通费用支出。</t>
    </r>
  </si>
  <si>
    <t>通过给予交通补贴，减少务工人员的交通费用成本，同时影响和鼓励其他人员外出务工增收。</t>
  </si>
  <si>
    <t>AKT-DHJB-025-3</t>
  </si>
  <si>
    <t>喀热开其克乡稳岗就业补助项目（疆外）</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</si>
  <si>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25</t>
    </r>
    <r>
      <rPr>
        <sz val="16"/>
        <rFont val="宋体"/>
        <charset val="134"/>
      </rPr>
      <t>户。疆外就业</t>
    </r>
    <r>
      <rPr>
        <sz val="16"/>
        <rFont val="Times New Roman"/>
        <charset val="134"/>
      </rPr>
      <t>25</t>
    </r>
    <r>
      <rPr>
        <sz val="16"/>
        <rFont val="宋体"/>
        <charset val="134"/>
      </rPr>
      <t>人，其中：托普热勒克村</t>
    </r>
    <r>
      <rPr>
        <sz val="16"/>
        <rFont val="Times New Roman"/>
        <charset val="134"/>
      </rPr>
      <t>5</t>
    </r>
    <r>
      <rPr>
        <sz val="16"/>
        <rFont val="宋体"/>
        <charset val="134"/>
      </rPr>
      <t>户</t>
    </r>
    <r>
      <rPr>
        <sz val="16"/>
        <rFont val="Times New Roman"/>
        <charset val="134"/>
      </rPr>
      <t>5</t>
    </r>
    <r>
      <rPr>
        <sz val="16"/>
        <rFont val="宋体"/>
        <charset val="134"/>
      </rPr>
      <t>人；比纳木村</t>
    </r>
    <r>
      <rPr>
        <sz val="16"/>
        <rFont val="Times New Roman"/>
        <charset val="134"/>
      </rPr>
      <t>2</t>
    </r>
    <r>
      <rPr>
        <sz val="16"/>
        <rFont val="宋体"/>
        <charset val="134"/>
      </rPr>
      <t>户</t>
    </r>
    <r>
      <rPr>
        <sz val="16"/>
        <rFont val="Times New Roman"/>
        <charset val="134"/>
      </rPr>
      <t>2</t>
    </r>
    <r>
      <rPr>
        <sz val="16"/>
        <rFont val="宋体"/>
        <charset val="134"/>
      </rPr>
      <t>人、博斯坦村</t>
    </r>
    <r>
      <rPr>
        <sz val="16"/>
        <rFont val="Times New Roman"/>
        <charset val="134"/>
      </rPr>
      <t>10</t>
    </r>
    <r>
      <rPr>
        <sz val="16"/>
        <rFont val="宋体"/>
        <charset val="134"/>
      </rPr>
      <t>户</t>
    </r>
    <r>
      <rPr>
        <sz val="16"/>
        <rFont val="Times New Roman"/>
        <charset val="134"/>
      </rPr>
      <t>11</t>
    </r>
    <r>
      <rPr>
        <sz val="16"/>
        <rFont val="宋体"/>
        <charset val="134"/>
      </rPr>
      <t>人；阔什都维村</t>
    </r>
    <r>
      <rPr>
        <sz val="16"/>
        <rFont val="Times New Roman"/>
        <charset val="134"/>
      </rPr>
      <t>8</t>
    </r>
    <r>
      <rPr>
        <sz val="16"/>
        <rFont val="宋体"/>
        <charset val="134"/>
      </rPr>
      <t>户</t>
    </r>
    <r>
      <rPr>
        <sz val="16"/>
        <rFont val="Times New Roman"/>
        <charset val="134"/>
      </rPr>
      <t>8</t>
    </r>
    <r>
      <rPr>
        <sz val="16"/>
        <rFont val="宋体"/>
        <charset val="134"/>
      </rPr>
      <t>人，计划投入补助资金</t>
    </r>
    <r>
      <rPr>
        <sz val="16"/>
        <rFont val="Times New Roman"/>
        <charset val="134"/>
      </rPr>
      <t>3.1174</t>
    </r>
    <r>
      <rPr>
        <sz val="16"/>
        <rFont val="宋体"/>
        <charset val="134"/>
      </rPr>
      <t>元</t>
    </r>
  </si>
  <si>
    <r>
      <rPr>
        <sz val="16"/>
        <rFont val="宋体"/>
        <charset val="134"/>
      </rPr>
      <t>产业精准入户项目发展壮大的优势，计划精准补助入户</t>
    </r>
    <r>
      <rPr>
        <sz val="16"/>
        <rFont val="Times New Roman"/>
        <charset val="134"/>
      </rPr>
      <t>25</t>
    </r>
    <r>
      <rPr>
        <sz val="16"/>
        <rFont val="宋体"/>
        <charset val="134"/>
      </rPr>
      <t>户（含监测帮扶家庭），结合农户产业到户先实施在在补助的方式，巩固拓展发展家庭生产，增加</t>
    </r>
    <r>
      <rPr>
        <sz val="16"/>
        <rFont val="Times New Roman"/>
        <charset val="134"/>
      </rPr>
      <t>25</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</si>
  <si>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25</t>
    </r>
    <r>
      <rPr>
        <sz val="16"/>
        <rFont val="宋体"/>
        <charset val="134"/>
      </rPr>
      <t>户已脱贫户（含监测帮扶家庭）产业发展，进一步带动自身经济增长；确保已脱贫户（含监测帮扶家庭）脱贫后稳得住，有产业，能发展；激发内生动力，，确保脱贫后能持续发展。</t>
    </r>
  </si>
  <si>
    <t>AKT-DHJB-025-4</t>
  </si>
  <si>
    <t>克孜勒陶镇稳岗就业补助项目（疆外）</t>
  </si>
  <si>
    <t>克孜勒陶镇（乌尔都隆窝孜村、托云都克村、喀拉塔什村、其木干村、别勒迪尔村、塔木村、红新村、汗铁热克村、其木干村、喀尔乌勒村、艾杰克村、喀普喀村）</t>
  </si>
  <si>
    <r>
      <rPr>
        <sz val="16"/>
        <rFont val="宋体"/>
        <charset val="134"/>
      </rPr>
      <t>对克孜勒陶镇稳岗就业补助项目（疆外）补助交通费，共计128人，计划投资9.4953万元，其中：艾杰克村</t>
    </r>
    <r>
      <rPr>
        <sz val="16"/>
        <rFont val="Times New Roman"/>
        <charset val="134"/>
      </rPr>
      <t>36</t>
    </r>
    <r>
      <rPr>
        <sz val="16"/>
        <rFont val="宋体"/>
        <charset val="134"/>
      </rPr>
      <t>名转移至内地就业人员进行交通补贴</t>
    </r>
    <r>
      <rPr>
        <sz val="16"/>
        <rFont val="Times New Roman"/>
        <charset val="134"/>
      </rPr>
      <t>1.916</t>
    </r>
    <r>
      <rPr>
        <sz val="16"/>
        <rFont val="宋体"/>
        <charset val="134"/>
      </rPr>
      <t>万元，对汗铁热克村</t>
    </r>
    <r>
      <rPr>
        <sz val="16"/>
        <rFont val="Times New Roman"/>
        <charset val="134"/>
      </rPr>
      <t>9</t>
    </r>
    <r>
      <rPr>
        <sz val="16"/>
        <rFont val="宋体"/>
        <charset val="134"/>
      </rPr>
      <t>名转移至内地就业人员进行交通补贴</t>
    </r>
    <r>
      <rPr>
        <sz val="16"/>
        <rFont val="Times New Roman"/>
        <charset val="134"/>
      </rPr>
      <t>0.4214</t>
    </r>
    <r>
      <rPr>
        <sz val="16"/>
        <rFont val="宋体"/>
        <charset val="134"/>
      </rPr>
      <t>万元，对红新村</t>
    </r>
    <r>
      <rPr>
        <sz val="16"/>
        <rFont val="Times New Roman"/>
        <charset val="134"/>
      </rPr>
      <t>1</t>
    </r>
    <r>
      <rPr>
        <sz val="16"/>
        <rFont val="宋体"/>
        <charset val="134"/>
      </rPr>
      <t>名转移至内地就业人员进行交通补贴</t>
    </r>
    <r>
      <rPr>
        <sz val="16"/>
        <rFont val="Times New Roman"/>
        <charset val="134"/>
      </rPr>
      <t>0.2</t>
    </r>
    <r>
      <rPr>
        <sz val="16"/>
        <rFont val="宋体"/>
        <charset val="134"/>
      </rPr>
      <t>万元，对江布拉克村</t>
    </r>
    <r>
      <rPr>
        <sz val="16"/>
        <rFont val="Times New Roman"/>
        <charset val="134"/>
      </rPr>
      <t>4</t>
    </r>
    <r>
      <rPr>
        <sz val="16"/>
        <rFont val="宋体"/>
        <charset val="134"/>
      </rPr>
      <t>名转移至内地就业人员进行交通补贴</t>
    </r>
    <r>
      <rPr>
        <sz val="16"/>
        <rFont val="Times New Roman"/>
        <charset val="134"/>
      </rPr>
      <t>0.24645</t>
    </r>
    <r>
      <rPr>
        <sz val="16"/>
        <rFont val="宋体"/>
        <charset val="134"/>
      </rPr>
      <t>万元，对喀尔乌勒村</t>
    </r>
    <r>
      <rPr>
        <sz val="16"/>
        <rFont val="Times New Roman"/>
        <charset val="134"/>
      </rPr>
      <t>3</t>
    </r>
    <r>
      <rPr>
        <sz val="16"/>
        <rFont val="宋体"/>
        <charset val="134"/>
      </rPr>
      <t>名转移至内地就业人员进行交通补贴</t>
    </r>
    <r>
      <rPr>
        <sz val="16"/>
        <rFont val="Times New Roman"/>
        <charset val="134"/>
      </rPr>
      <t>0.174</t>
    </r>
    <r>
      <rPr>
        <sz val="16"/>
        <rFont val="宋体"/>
        <charset val="134"/>
      </rPr>
      <t>万元，对喀拉塔什村</t>
    </r>
    <r>
      <rPr>
        <sz val="16"/>
        <rFont val="Times New Roman"/>
        <charset val="134"/>
      </rPr>
      <t>1</t>
    </r>
    <r>
      <rPr>
        <sz val="16"/>
        <rFont val="宋体"/>
        <charset val="134"/>
      </rPr>
      <t>名转移至内地就业人员进行交通补贴</t>
    </r>
    <r>
      <rPr>
        <sz val="16"/>
        <rFont val="Times New Roman"/>
        <charset val="134"/>
      </rPr>
      <t>0.58</t>
    </r>
    <r>
      <rPr>
        <sz val="16"/>
        <rFont val="宋体"/>
        <charset val="134"/>
      </rPr>
      <t>万元，对喀普喀村</t>
    </r>
    <r>
      <rPr>
        <sz val="16"/>
        <rFont val="Times New Roman"/>
        <charset val="134"/>
      </rPr>
      <t>23</t>
    </r>
    <r>
      <rPr>
        <sz val="16"/>
        <rFont val="宋体"/>
        <charset val="134"/>
      </rPr>
      <t>名转移至内地就业人员进行交通补贴</t>
    </r>
    <r>
      <rPr>
        <sz val="16"/>
        <rFont val="Times New Roman"/>
        <charset val="134"/>
      </rPr>
      <t>1.57</t>
    </r>
    <r>
      <rPr>
        <sz val="16"/>
        <rFont val="宋体"/>
        <charset val="134"/>
      </rPr>
      <t>万元，对其木干村</t>
    </r>
    <r>
      <rPr>
        <sz val="16"/>
        <rFont val="Times New Roman"/>
        <charset val="134"/>
      </rPr>
      <t>8</t>
    </r>
    <r>
      <rPr>
        <sz val="16"/>
        <rFont val="宋体"/>
        <charset val="134"/>
      </rPr>
      <t>名转移至内地就业人员进行交通补贴</t>
    </r>
    <r>
      <rPr>
        <sz val="16"/>
        <rFont val="Times New Roman"/>
        <charset val="134"/>
      </rPr>
      <t>0.88</t>
    </r>
    <r>
      <rPr>
        <sz val="16"/>
        <rFont val="宋体"/>
        <charset val="134"/>
      </rPr>
      <t>万元，对塔木村</t>
    </r>
    <r>
      <rPr>
        <sz val="16"/>
        <rFont val="Times New Roman"/>
        <charset val="134"/>
      </rPr>
      <t>39</t>
    </r>
    <r>
      <rPr>
        <sz val="16"/>
        <rFont val="宋体"/>
        <charset val="134"/>
      </rPr>
      <t>转移至内地就业人员进行交通补贴</t>
    </r>
    <r>
      <rPr>
        <sz val="16"/>
        <rFont val="Times New Roman"/>
        <charset val="134"/>
      </rPr>
      <t>3.64505</t>
    </r>
    <r>
      <rPr>
        <sz val="16"/>
        <rFont val="宋体"/>
        <charset val="134"/>
      </rPr>
      <t>万元，对托云都克村</t>
    </r>
    <r>
      <rPr>
        <sz val="16"/>
        <rFont val="Times New Roman"/>
        <charset val="134"/>
      </rPr>
      <t>1</t>
    </r>
    <r>
      <rPr>
        <sz val="16"/>
        <rFont val="宋体"/>
        <charset val="134"/>
      </rPr>
      <t>名转移至内地就业人员进行交通补贴</t>
    </r>
    <r>
      <rPr>
        <sz val="16"/>
        <rFont val="Times New Roman"/>
        <charset val="134"/>
      </rPr>
      <t>0.058</t>
    </r>
    <r>
      <rPr>
        <sz val="16"/>
        <rFont val="宋体"/>
        <charset val="134"/>
      </rPr>
      <t>万元，对乌尔都隆窝孜村</t>
    </r>
    <r>
      <rPr>
        <sz val="16"/>
        <rFont val="Times New Roman"/>
        <charset val="134"/>
      </rPr>
      <t>3</t>
    </r>
    <r>
      <rPr>
        <sz val="16"/>
        <rFont val="宋体"/>
        <charset val="134"/>
      </rPr>
      <t>名转移至内地就业人员进行交通补贴</t>
    </r>
    <r>
      <rPr>
        <sz val="16"/>
        <rFont val="Times New Roman"/>
        <charset val="134"/>
      </rPr>
      <t>0.3264</t>
    </r>
    <r>
      <rPr>
        <sz val="16"/>
        <rFont val="宋体"/>
        <charset val="134"/>
      </rPr>
      <t>万元。</t>
    </r>
  </si>
  <si>
    <t>鼓励群众主动外出务工就业，持续激发内生动力，促进群众致富增收</t>
  </si>
  <si>
    <t>通过本项目的实施，可带动增加监测对象和低收入人口人口全年收入。</t>
  </si>
  <si>
    <t>AKT-DHJB-025-5</t>
  </si>
  <si>
    <t>恰尔隆镇稳岗就业补助项目（疆外）</t>
  </si>
  <si>
    <t>吉郎德村、麻扎窝孜村、托依鲁布隆村、喀依孜村、其克尔铁热克村</t>
  </si>
  <si>
    <r>
      <rPr>
        <sz val="16"/>
        <rFont val="宋体"/>
        <charset val="134"/>
      </rPr>
      <t>对疆外</t>
    </r>
    <r>
      <rPr>
        <sz val="16"/>
        <rFont val="Times New Roman"/>
        <charset val="134"/>
      </rPr>
      <t>455</t>
    </r>
    <r>
      <rPr>
        <sz val="16"/>
        <rFont val="宋体"/>
        <charset val="134"/>
      </rPr>
      <t>名务工人员进行交通补助，计划投资38.82万元。</t>
    </r>
  </si>
  <si>
    <t>进一步激发辖区群众内生动力，积极主动外出就业务工，持续提高辖区内脱贫户、监测户家庭收入。</t>
  </si>
  <si>
    <t>提升辖区劳动力的综合素质，进一步实现高质量发展奠定基础，为实现劳动力就业提供保障</t>
  </si>
  <si>
    <t>AKT-DHJB-025-6</t>
  </si>
  <si>
    <t>皮拉勒乡稳岗就业补助项目（疆外）</t>
  </si>
  <si>
    <r>
      <rPr>
        <sz val="16"/>
        <rFont val="宋体"/>
        <charset val="134"/>
      </rPr>
      <t>疆外超过</t>
    </r>
    <r>
      <rPr>
        <sz val="16"/>
        <rFont val="Times New Roman"/>
        <charset val="134"/>
      </rPr>
      <t>3</t>
    </r>
    <r>
      <rPr>
        <sz val="16"/>
        <rFont val="宋体"/>
        <charset val="134"/>
      </rPr>
      <t>个月务工人员</t>
    </r>
    <r>
      <rPr>
        <sz val="16"/>
        <rFont val="Times New Roman"/>
        <charset val="134"/>
      </rPr>
      <t>512</t>
    </r>
    <r>
      <rPr>
        <sz val="16"/>
        <rFont val="宋体"/>
        <charset val="134"/>
      </rPr>
      <t>人，疆外务工超过三个月，按照每人不超过补助</t>
    </r>
    <r>
      <rPr>
        <sz val="16"/>
        <rFont val="Times New Roman"/>
        <charset val="134"/>
      </rPr>
      <t>2000</t>
    </r>
    <r>
      <rPr>
        <sz val="16"/>
        <rFont val="宋体"/>
        <charset val="134"/>
      </rPr>
      <t>元标准，共计补助</t>
    </r>
    <r>
      <rPr>
        <sz val="16"/>
        <rFont val="Times New Roman"/>
        <charset val="134"/>
      </rPr>
      <t>25.6569</t>
    </r>
    <r>
      <rPr>
        <sz val="16"/>
        <rFont val="宋体"/>
        <charset val="134"/>
      </rPr>
      <t>元。</t>
    </r>
  </si>
  <si>
    <r>
      <rPr>
        <sz val="16"/>
        <rFont val="宋体"/>
        <charset val="134"/>
      </rPr>
      <t>壮大发展入户项目，可巩固拓展</t>
    </r>
    <r>
      <rPr>
        <sz val="16"/>
        <rFont val="Times New Roman"/>
        <charset val="134"/>
      </rPr>
      <t>512</t>
    </r>
    <r>
      <rPr>
        <sz val="16"/>
        <rFont val="宋体"/>
        <charset val="134"/>
      </rPr>
      <t>户已脱贫户（含监测帮扶家庭）产业发展，进一步带动自身经济增长；确保已脱贫户（含监测帮扶家庭）脱贫后稳得住，有产业，能发展；激发内生动力，确保脱贫后能发展</t>
    </r>
  </si>
  <si>
    <t>AKT-DHJB-025-7</t>
  </si>
  <si>
    <t>木吉乡稳岗就业补助项目（疆外）</t>
  </si>
  <si>
    <t>木吉乡昆提别斯村、木吉村、琼让村</t>
  </si>
  <si>
    <r>
      <rPr>
        <sz val="16"/>
        <rFont val="Times New Roman"/>
        <charset val="134"/>
      </rPr>
      <t>7</t>
    </r>
    <r>
      <rPr>
        <sz val="16"/>
        <rFont val="宋体"/>
        <charset val="134"/>
      </rPr>
      <t>人疆外连续务工就业</t>
    </r>
    <r>
      <rPr>
        <sz val="16"/>
        <rFont val="Times New Roman"/>
        <charset val="134"/>
      </rPr>
      <t>3</t>
    </r>
    <r>
      <rPr>
        <sz val="16"/>
        <rFont val="宋体"/>
        <charset val="134"/>
      </rPr>
      <t>个月以上，给予一次性交通补助，每人不超过</t>
    </r>
    <r>
      <rPr>
        <sz val="16"/>
        <rFont val="Times New Roman"/>
        <charset val="134"/>
      </rPr>
      <t>2000</t>
    </r>
    <r>
      <rPr>
        <sz val="16"/>
        <rFont val="宋体"/>
        <charset val="134"/>
      </rPr>
      <t>元，按照实际据实补助，共计</t>
    </r>
    <r>
      <rPr>
        <sz val="16"/>
        <rFont val="Times New Roman"/>
        <charset val="134"/>
      </rPr>
      <t>0.6945</t>
    </r>
    <r>
      <rPr>
        <sz val="16"/>
        <rFont val="宋体"/>
        <charset val="134"/>
      </rPr>
      <t>万元（其中木吉村</t>
    </r>
    <r>
      <rPr>
        <sz val="16"/>
        <rFont val="Times New Roman"/>
        <charset val="134"/>
      </rPr>
      <t>1</t>
    </r>
    <r>
      <rPr>
        <sz val="16"/>
        <rFont val="宋体"/>
        <charset val="134"/>
      </rPr>
      <t>人补助</t>
    </r>
    <r>
      <rPr>
        <sz val="16"/>
        <rFont val="Times New Roman"/>
        <charset val="134"/>
      </rPr>
      <t>0.16</t>
    </r>
    <r>
      <rPr>
        <sz val="16"/>
        <rFont val="宋体"/>
        <charset val="134"/>
      </rPr>
      <t>万元，布拉克村人，补助万元，琼让村</t>
    </r>
    <r>
      <rPr>
        <sz val="16"/>
        <rFont val="Times New Roman"/>
        <charset val="134"/>
      </rPr>
      <t>3</t>
    </r>
    <r>
      <rPr>
        <sz val="16"/>
        <rFont val="宋体"/>
        <charset val="134"/>
      </rPr>
      <t>人，补助</t>
    </r>
    <r>
      <rPr>
        <sz val="16"/>
        <rFont val="Times New Roman"/>
        <charset val="134"/>
      </rPr>
      <t>0.2552</t>
    </r>
    <r>
      <rPr>
        <sz val="16"/>
        <rFont val="宋体"/>
        <charset val="134"/>
      </rPr>
      <t>万元，昆提别斯村</t>
    </r>
    <r>
      <rPr>
        <sz val="16"/>
        <rFont val="Times New Roman"/>
        <charset val="134"/>
      </rPr>
      <t>3</t>
    </r>
    <r>
      <rPr>
        <sz val="16"/>
        <rFont val="宋体"/>
        <charset val="134"/>
      </rPr>
      <t>人，补助</t>
    </r>
    <r>
      <rPr>
        <sz val="16"/>
        <rFont val="Times New Roman"/>
        <charset val="134"/>
      </rPr>
      <t>0.2793</t>
    </r>
    <r>
      <rPr>
        <sz val="16"/>
        <rFont val="宋体"/>
        <charset val="134"/>
      </rPr>
      <t>万元）</t>
    </r>
  </si>
  <si>
    <t>通过给予外出务工人员交通补助，增加其他人员外出务工积极性，稳定增收</t>
  </si>
  <si>
    <r>
      <rPr>
        <sz val="16"/>
        <rFont val="宋体"/>
        <charset val="134"/>
      </rPr>
      <t>对</t>
    </r>
    <r>
      <rPr>
        <sz val="16"/>
        <rFont val="Times New Roman"/>
        <charset val="134"/>
      </rPr>
      <t>7</t>
    </r>
    <r>
      <rPr>
        <sz val="16"/>
        <rFont val="宋体"/>
        <charset val="134"/>
      </rPr>
      <t>人予以外出务工交通补助，增加收入，调动其他人员外出务工积极性</t>
    </r>
  </si>
  <si>
    <t>AKT-DHJB-025-8</t>
  </si>
  <si>
    <t>加马铁热克乡稳岗就业补助项目（疆外）</t>
  </si>
  <si>
    <t>赛克孜艾日克村、阔什铁热克村、乌卡买里村、喀什博依村、托尔塔依村、塔依社区</t>
  </si>
  <si>
    <r>
      <rPr>
        <sz val="16"/>
        <rFont val="宋体"/>
        <charset val="134"/>
      </rPr>
      <t>加马铁热克乡支持疆外外出务工交通费补助</t>
    </r>
    <r>
      <rPr>
        <sz val="16"/>
        <rFont val="Times New Roman"/>
        <charset val="134"/>
      </rPr>
      <t>25</t>
    </r>
    <r>
      <rPr>
        <sz val="16"/>
        <rFont val="宋体"/>
        <charset val="134"/>
      </rPr>
      <t>户，共计</t>
    </r>
    <r>
      <rPr>
        <sz val="16"/>
        <rFont val="Times New Roman"/>
        <charset val="134"/>
      </rPr>
      <t>2.6271</t>
    </r>
    <r>
      <rPr>
        <sz val="16"/>
        <rFont val="宋体"/>
        <charset val="134"/>
      </rPr>
      <t>万元（其中赛克孜艾日克村</t>
    </r>
    <r>
      <rPr>
        <sz val="16"/>
        <rFont val="Times New Roman"/>
        <charset val="134"/>
      </rPr>
      <t>10</t>
    </r>
    <r>
      <rPr>
        <sz val="16"/>
        <rFont val="宋体"/>
        <charset val="134"/>
      </rPr>
      <t>户，</t>
    </r>
    <r>
      <rPr>
        <sz val="16"/>
        <rFont val="Times New Roman"/>
        <charset val="134"/>
      </rPr>
      <t>0.9422</t>
    </r>
    <r>
      <rPr>
        <sz val="16"/>
        <rFont val="宋体"/>
        <charset val="134"/>
      </rPr>
      <t>万元；阔什铁热克村</t>
    </r>
    <r>
      <rPr>
        <sz val="16"/>
        <rFont val="Times New Roman"/>
        <charset val="134"/>
      </rPr>
      <t>1</t>
    </r>
    <r>
      <rPr>
        <sz val="16"/>
        <rFont val="宋体"/>
        <charset val="134"/>
      </rPr>
      <t>户，</t>
    </r>
    <r>
      <rPr>
        <sz val="16"/>
        <rFont val="Times New Roman"/>
        <charset val="134"/>
      </rPr>
      <t>0.0905</t>
    </r>
    <r>
      <rPr>
        <sz val="16"/>
        <rFont val="宋体"/>
        <charset val="134"/>
      </rPr>
      <t>万元；乌卡买里村</t>
    </r>
    <r>
      <rPr>
        <sz val="16"/>
        <rFont val="Times New Roman"/>
        <charset val="134"/>
      </rPr>
      <t>8</t>
    </r>
    <r>
      <rPr>
        <sz val="16"/>
        <rFont val="宋体"/>
        <charset val="134"/>
      </rPr>
      <t>户，</t>
    </r>
    <r>
      <rPr>
        <sz val="16"/>
        <rFont val="Times New Roman"/>
        <charset val="134"/>
      </rPr>
      <t>0.64255</t>
    </r>
    <r>
      <rPr>
        <sz val="16"/>
        <rFont val="宋体"/>
        <charset val="134"/>
      </rPr>
      <t>万元；喀什博依村</t>
    </r>
    <r>
      <rPr>
        <sz val="16"/>
        <rFont val="Times New Roman"/>
        <charset val="134"/>
      </rPr>
      <t>2</t>
    </r>
    <r>
      <rPr>
        <sz val="16"/>
        <rFont val="宋体"/>
        <charset val="134"/>
      </rPr>
      <t>户，</t>
    </r>
    <r>
      <rPr>
        <sz val="16"/>
        <rFont val="Times New Roman"/>
        <charset val="134"/>
      </rPr>
      <t>0.15185</t>
    </r>
    <r>
      <rPr>
        <sz val="16"/>
        <rFont val="宋体"/>
        <charset val="134"/>
      </rPr>
      <t>万元；塔依社区</t>
    </r>
    <r>
      <rPr>
        <sz val="16"/>
        <rFont val="Times New Roman"/>
        <charset val="134"/>
      </rPr>
      <t>3</t>
    </r>
    <r>
      <rPr>
        <sz val="16"/>
        <rFont val="宋体"/>
        <charset val="134"/>
      </rPr>
      <t>户，</t>
    </r>
    <r>
      <rPr>
        <sz val="16"/>
        <rFont val="Times New Roman"/>
        <charset val="134"/>
      </rPr>
      <t>0.6</t>
    </r>
    <r>
      <rPr>
        <sz val="16"/>
        <rFont val="宋体"/>
        <charset val="134"/>
      </rPr>
      <t>万元；托尔社区</t>
    </r>
    <r>
      <rPr>
        <sz val="16"/>
        <rFont val="Times New Roman"/>
        <charset val="134"/>
      </rPr>
      <t>1</t>
    </r>
    <r>
      <rPr>
        <sz val="16"/>
        <rFont val="宋体"/>
        <charset val="134"/>
      </rPr>
      <t>户，</t>
    </r>
    <r>
      <rPr>
        <sz val="16"/>
        <rFont val="Times New Roman"/>
        <charset val="134"/>
      </rPr>
      <t>0.2</t>
    </r>
    <r>
      <rPr>
        <sz val="16"/>
        <rFont val="宋体"/>
        <charset val="134"/>
      </rPr>
      <t>万元）。</t>
    </r>
  </si>
  <si>
    <t>AKT-DHJB-025-9</t>
  </si>
  <si>
    <t>玉麦镇稳岗就业补助项目（疆外）</t>
  </si>
  <si>
    <t>恰格尔村、玉麦村、英阿依玛克村、阿勒吞其村、阿玛希村、尤喀克霍伊拉村、库尼萨克村、喀什艾日克村、加依铁热克村、库尔巴格村、霍伊拉艾日克村</t>
  </si>
  <si>
    <r>
      <rPr>
        <sz val="16"/>
        <rFont val="宋体"/>
        <charset val="134"/>
      </rPr>
      <t>玉麦镇计划对疆外稳岗就业务工人员</t>
    </r>
    <r>
      <rPr>
        <sz val="16"/>
        <rFont val="Times New Roman"/>
        <charset val="134"/>
      </rPr>
      <t>200</t>
    </r>
    <r>
      <rPr>
        <sz val="16"/>
        <rFont val="宋体"/>
        <charset val="134"/>
      </rPr>
      <t>人进行补助，计划补助</t>
    </r>
    <r>
      <rPr>
        <sz val="16"/>
        <rFont val="Times New Roman"/>
        <charset val="134"/>
      </rPr>
      <t>23.98421</t>
    </r>
    <r>
      <rPr>
        <sz val="16"/>
        <rFont val="宋体"/>
        <charset val="134"/>
      </rPr>
      <t>万元。其中：恰格尔村</t>
    </r>
    <r>
      <rPr>
        <sz val="16"/>
        <rFont val="Times New Roman"/>
        <charset val="134"/>
      </rPr>
      <t>27</t>
    </r>
    <r>
      <rPr>
        <sz val="16"/>
        <rFont val="宋体"/>
        <charset val="134"/>
      </rPr>
      <t>人</t>
    </r>
    <r>
      <rPr>
        <sz val="16"/>
        <rFont val="Times New Roman"/>
        <charset val="134"/>
      </rPr>
      <t>3.2216</t>
    </r>
    <r>
      <rPr>
        <sz val="16"/>
        <rFont val="宋体"/>
        <charset val="134"/>
      </rPr>
      <t>万元，玉麦村</t>
    </r>
    <r>
      <rPr>
        <sz val="16"/>
        <rFont val="Times New Roman"/>
        <charset val="134"/>
      </rPr>
      <t>50</t>
    </r>
    <r>
      <rPr>
        <sz val="16"/>
        <rFont val="宋体"/>
        <charset val="134"/>
      </rPr>
      <t>人</t>
    </r>
    <r>
      <rPr>
        <sz val="16"/>
        <rFont val="Times New Roman"/>
        <charset val="134"/>
      </rPr>
      <t>4.32205</t>
    </r>
    <r>
      <rPr>
        <sz val="16"/>
        <rFont val="宋体"/>
        <charset val="134"/>
      </rPr>
      <t>万元，英阿依玛克村</t>
    </r>
    <r>
      <rPr>
        <sz val="16"/>
        <rFont val="Times New Roman"/>
        <charset val="134"/>
      </rPr>
      <t>4</t>
    </r>
    <r>
      <rPr>
        <sz val="16"/>
        <rFont val="宋体"/>
        <charset val="134"/>
      </rPr>
      <t>人</t>
    </r>
    <r>
      <rPr>
        <sz val="16"/>
        <rFont val="Times New Roman"/>
        <charset val="134"/>
      </rPr>
      <t>0.4722</t>
    </r>
    <r>
      <rPr>
        <sz val="16"/>
        <rFont val="宋体"/>
        <charset val="134"/>
      </rPr>
      <t>万元，阿勒吞其村</t>
    </r>
    <r>
      <rPr>
        <sz val="16"/>
        <rFont val="Times New Roman"/>
        <charset val="134"/>
      </rPr>
      <t>2</t>
    </r>
    <r>
      <rPr>
        <sz val="16"/>
        <rFont val="宋体"/>
        <charset val="134"/>
      </rPr>
      <t>人</t>
    </r>
    <r>
      <rPr>
        <sz val="16"/>
        <rFont val="Times New Roman"/>
        <charset val="134"/>
      </rPr>
      <t>0.174</t>
    </r>
    <r>
      <rPr>
        <sz val="16"/>
        <rFont val="宋体"/>
        <charset val="134"/>
      </rPr>
      <t>万元</t>
    </r>
    <r>
      <rPr>
        <sz val="16"/>
        <rFont val="Times New Roman"/>
        <charset val="134"/>
      </rPr>
      <t>.</t>
    </r>
    <r>
      <rPr>
        <sz val="16"/>
        <rFont val="宋体"/>
        <charset val="134"/>
      </rPr>
      <t>，阿玛希村</t>
    </r>
    <r>
      <rPr>
        <sz val="16"/>
        <rFont val="Times New Roman"/>
        <charset val="134"/>
      </rPr>
      <t>11</t>
    </r>
    <r>
      <rPr>
        <sz val="16"/>
        <rFont val="宋体"/>
        <charset val="134"/>
      </rPr>
      <t>人</t>
    </r>
    <r>
      <rPr>
        <sz val="16"/>
        <rFont val="Times New Roman"/>
        <charset val="134"/>
      </rPr>
      <t>1.4292</t>
    </r>
    <r>
      <rPr>
        <sz val="16"/>
        <rFont val="宋体"/>
        <charset val="134"/>
      </rPr>
      <t>万元，尤喀克霍伊拉村</t>
    </r>
    <r>
      <rPr>
        <sz val="16"/>
        <rFont val="Times New Roman"/>
        <charset val="134"/>
      </rPr>
      <t>4</t>
    </r>
    <r>
      <rPr>
        <sz val="16"/>
        <rFont val="宋体"/>
        <charset val="134"/>
      </rPr>
      <t>人</t>
    </r>
    <r>
      <rPr>
        <sz val="16"/>
        <rFont val="Times New Roman"/>
        <charset val="134"/>
      </rPr>
      <t>0.4481</t>
    </r>
    <r>
      <rPr>
        <sz val="16"/>
        <rFont val="宋体"/>
        <charset val="134"/>
      </rPr>
      <t>万元，库尼萨克村</t>
    </r>
    <r>
      <rPr>
        <sz val="16"/>
        <rFont val="Times New Roman"/>
        <charset val="134"/>
      </rPr>
      <t>4</t>
    </r>
    <r>
      <rPr>
        <sz val="16"/>
        <rFont val="宋体"/>
        <charset val="134"/>
      </rPr>
      <t>人</t>
    </r>
    <r>
      <rPr>
        <sz val="16"/>
        <rFont val="Times New Roman"/>
        <charset val="134"/>
      </rPr>
      <t>0.4254</t>
    </r>
    <r>
      <rPr>
        <sz val="16"/>
        <rFont val="宋体"/>
        <charset val="134"/>
      </rPr>
      <t>万元，喀什艾日克村</t>
    </r>
    <r>
      <rPr>
        <sz val="16"/>
        <rFont val="Times New Roman"/>
        <charset val="134"/>
      </rPr>
      <t>15</t>
    </r>
    <r>
      <rPr>
        <sz val="16"/>
        <rFont val="宋体"/>
        <charset val="134"/>
      </rPr>
      <t>人</t>
    </r>
    <r>
      <rPr>
        <sz val="16"/>
        <rFont val="Times New Roman"/>
        <charset val="134"/>
      </rPr>
      <t>2.1978</t>
    </r>
    <r>
      <rPr>
        <sz val="16"/>
        <rFont val="宋体"/>
        <charset val="134"/>
      </rPr>
      <t>万元，加依铁热克村</t>
    </r>
    <r>
      <rPr>
        <sz val="16"/>
        <rFont val="Times New Roman"/>
        <charset val="134"/>
      </rPr>
      <t>57</t>
    </r>
    <r>
      <rPr>
        <sz val="16"/>
        <rFont val="宋体"/>
        <charset val="134"/>
      </rPr>
      <t>人</t>
    </r>
    <r>
      <rPr>
        <sz val="16"/>
        <rFont val="Times New Roman"/>
        <charset val="134"/>
      </rPr>
      <t>7.30176</t>
    </r>
    <r>
      <rPr>
        <sz val="16"/>
        <rFont val="宋体"/>
        <charset val="134"/>
      </rPr>
      <t>万元，库尔巴格村</t>
    </r>
    <r>
      <rPr>
        <sz val="16"/>
        <rFont val="Times New Roman"/>
        <charset val="134"/>
      </rPr>
      <t>3</t>
    </r>
    <r>
      <rPr>
        <sz val="16"/>
        <rFont val="宋体"/>
        <charset val="134"/>
      </rPr>
      <t>人</t>
    </r>
    <r>
      <rPr>
        <sz val="16"/>
        <rFont val="Times New Roman"/>
        <charset val="134"/>
      </rPr>
      <t>0.3513</t>
    </r>
    <r>
      <rPr>
        <sz val="16"/>
        <rFont val="宋体"/>
        <charset val="134"/>
      </rPr>
      <t>万元，兰干村</t>
    </r>
    <r>
      <rPr>
        <sz val="16"/>
        <rFont val="Times New Roman"/>
        <charset val="134"/>
      </rPr>
      <t>2</t>
    </r>
    <r>
      <rPr>
        <sz val="16"/>
        <rFont val="宋体"/>
        <charset val="134"/>
      </rPr>
      <t>人</t>
    </r>
    <r>
      <rPr>
        <sz val="16"/>
        <rFont val="Times New Roman"/>
        <charset val="134"/>
      </rPr>
      <t>0.239</t>
    </r>
    <r>
      <rPr>
        <sz val="16"/>
        <rFont val="宋体"/>
        <charset val="134"/>
      </rPr>
      <t>万元，霍伊拉艾日克村</t>
    </r>
    <r>
      <rPr>
        <sz val="16"/>
        <rFont val="Times New Roman"/>
        <charset val="134"/>
      </rPr>
      <t>21</t>
    </r>
    <r>
      <rPr>
        <sz val="16"/>
        <rFont val="宋体"/>
        <charset val="134"/>
      </rPr>
      <t>人</t>
    </r>
    <r>
      <rPr>
        <sz val="16"/>
        <rFont val="Times New Roman"/>
        <charset val="134"/>
      </rPr>
      <t>3.4018</t>
    </r>
    <r>
      <rPr>
        <sz val="16"/>
        <rFont val="宋体"/>
        <charset val="134"/>
      </rPr>
      <t>万元。</t>
    </r>
  </si>
  <si>
    <t>引导全镇群众树立就业者光荣、就业者有功的价值观念，进一步营造浓厚的就业氛围，鼓励群众外出就业，充分发挥就业倍增效益，</t>
  </si>
  <si>
    <t>进一步提升劳动力综合素质，为实现劳动力高质量就业提供保障。</t>
  </si>
  <si>
    <t>AKT-DHJB-025-10</t>
  </si>
  <si>
    <t>塔尔乡稳岗就业补助项目（疆外）</t>
  </si>
  <si>
    <t>巴格艾格孜村、阿克库木村</t>
  </si>
  <si>
    <r>
      <rPr>
        <sz val="16"/>
        <rFont val="宋体"/>
        <charset val="134"/>
      </rPr>
      <t>共计8人，计划投资1.0768万元，其中，巴格艾格孜村涉及</t>
    </r>
    <r>
      <rPr>
        <sz val="16"/>
        <rFont val="Times New Roman"/>
        <charset val="134"/>
      </rPr>
      <t>1</t>
    </r>
    <r>
      <rPr>
        <sz val="16"/>
        <rFont val="宋体"/>
        <charset val="134"/>
      </rPr>
      <t>户，霍西阿巴提村涉及</t>
    </r>
    <r>
      <rPr>
        <sz val="16"/>
        <rFont val="Times New Roman"/>
        <charset val="134"/>
      </rPr>
      <t>4</t>
    </r>
    <r>
      <rPr>
        <sz val="16"/>
        <rFont val="宋体"/>
        <charset val="134"/>
      </rPr>
      <t>户，阿克库木村涉及</t>
    </r>
    <r>
      <rPr>
        <sz val="16"/>
        <rFont val="Times New Roman"/>
        <charset val="134"/>
      </rPr>
      <t>3</t>
    </r>
    <r>
      <rPr>
        <sz val="16"/>
        <rFont val="宋体"/>
        <charset val="134"/>
      </rPr>
      <t>户。涉及资金</t>
    </r>
    <r>
      <rPr>
        <sz val="16"/>
        <rFont val="Times New Roman"/>
        <charset val="134"/>
      </rPr>
      <t>1.0678</t>
    </r>
    <r>
      <rPr>
        <sz val="16"/>
        <rFont val="宋体"/>
        <charset val="134"/>
      </rPr>
      <t>万元</t>
    </r>
  </si>
  <si>
    <t>AKT-DHJB-025-11</t>
  </si>
  <si>
    <t>奥依塔克镇稳岗就业补助项目（疆外）</t>
  </si>
  <si>
    <t>奥依塔克村、皮拉勒村、阿特奥依纳克村</t>
  </si>
  <si>
    <r>
      <rPr>
        <sz val="16"/>
        <rFont val="宋体"/>
        <charset val="134"/>
      </rPr>
      <t>疆外超过</t>
    </r>
    <r>
      <rPr>
        <sz val="16"/>
        <rFont val="Times New Roman"/>
        <charset val="134"/>
      </rPr>
      <t>3</t>
    </r>
    <r>
      <rPr>
        <sz val="16"/>
        <rFont val="宋体"/>
        <charset val="134"/>
      </rPr>
      <t>个月务工人员</t>
    </r>
    <r>
      <rPr>
        <sz val="16"/>
        <rFont val="Times New Roman"/>
        <charset val="134"/>
      </rPr>
      <t>11</t>
    </r>
    <r>
      <rPr>
        <sz val="16"/>
        <rFont val="宋体"/>
        <charset val="134"/>
      </rPr>
      <t>人，按照火车票硬座价格标准，共计补助</t>
    </r>
    <r>
      <rPr>
        <sz val="16"/>
        <rFont val="Times New Roman"/>
        <charset val="134"/>
      </rPr>
      <t>1.1379</t>
    </r>
    <r>
      <rPr>
        <sz val="16"/>
        <rFont val="宋体"/>
        <charset val="134"/>
      </rPr>
      <t>万元。</t>
    </r>
  </si>
  <si>
    <t>奥依塔克镇</t>
  </si>
  <si>
    <t>AKT-DHJB-025-12</t>
  </si>
  <si>
    <t>巴仁乡稳岗就业补助项目（疆外）</t>
  </si>
  <si>
    <r>
      <rPr>
        <sz val="16"/>
        <rFont val="宋体"/>
        <charset val="134"/>
      </rPr>
      <t>疆外就业超过</t>
    </r>
    <r>
      <rPr>
        <sz val="16"/>
        <rFont val="Times New Roman"/>
        <charset val="134"/>
      </rPr>
      <t>3</t>
    </r>
    <r>
      <rPr>
        <sz val="16"/>
        <rFont val="宋体"/>
        <charset val="134"/>
      </rPr>
      <t>个月务工人员</t>
    </r>
    <r>
      <rPr>
        <sz val="16"/>
        <rFont val="Times New Roman"/>
        <charset val="134"/>
      </rPr>
      <t>146</t>
    </r>
    <r>
      <rPr>
        <sz val="16"/>
        <rFont val="宋体"/>
        <charset val="134"/>
      </rPr>
      <t>人。合计补助19.698万元。</t>
    </r>
  </si>
  <si>
    <t>通过项目实施，鼓励群众外出就业，不断提升户内经济水平，不断提升群众就业积极性；激发群众就业热情，促进群众不断增收创收，进一步提高群众的经济收入，加强群众的幸福感与获得感。</t>
  </si>
  <si>
    <t>AKT-DHJB-026-1</t>
  </si>
  <si>
    <t>阿克陶镇稳岗就业补助项目（疆内）</t>
  </si>
  <si>
    <t>稳岗就业补助项目（疆内）</t>
  </si>
  <si>
    <r>
      <rPr>
        <sz val="16"/>
        <rFont val="宋体"/>
        <charset val="134"/>
      </rPr>
      <t>阿克陶镇支持疆内跨地州</t>
    </r>
    <r>
      <rPr>
        <sz val="16"/>
        <rFont val="Times New Roman"/>
        <charset val="134"/>
      </rPr>
      <t>(</t>
    </r>
    <r>
      <rPr>
        <sz val="16"/>
        <rFont val="宋体"/>
        <charset val="134"/>
      </rPr>
      <t>含兵团）外出务工交通费往返补助涉及</t>
    </r>
    <r>
      <rPr>
        <sz val="16"/>
        <rFont val="Times New Roman"/>
        <charset val="134"/>
      </rPr>
      <t>154</t>
    </r>
    <r>
      <rPr>
        <sz val="16"/>
        <rFont val="宋体"/>
        <charset val="134"/>
      </rPr>
      <t>人涉及资金</t>
    </r>
    <r>
      <rPr>
        <sz val="16"/>
        <rFont val="Times New Roman"/>
        <charset val="134"/>
      </rPr>
      <t>9.7604</t>
    </r>
    <r>
      <rPr>
        <sz val="16"/>
        <rFont val="宋体"/>
        <charset val="134"/>
      </rPr>
      <t>万元（其中亚格恰克村</t>
    </r>
    <r>
      <rPr>
        <sz val="16"/>
        <rFont val="Times New Roman"/>
        <charset val="134"/>
      </rPr>
      <t>6</t>
    </r>
    <r>
      <rPr>
        <sz val="16"/>
        <rFont val="宋体"/>
        <charset val="134"/>
      </rPr>
      <t>人涉及资金</t>
    </r>
    <r>
      <rPr>
        <sz val="16"/>
        <rFont val="Times New Roman"/>
        <charset val="134"/>
      </rPr>
      <t>0.347</t>
    </r>
    <r>
      <rPr>
        <sz val="16"/>
        <rFont val="宋体"/>
        <charset val="134"/>
      </rPr>
      <t>万元；诺库其艾日克村</t>
    </r>
    <r>
      <rPr>
        <sz val="16"/>
        <rFont val="Times New Roman"/>
        <charset val="134"/>
      </rPr>
      <t>9</t>
    </r>
    <r>
      <rPr>
        <sz val="16"/>
        <rFont val="宋体"/>
        <charset val="134"/>
      </rPr>
      <t>人涉及资金</t>
    </r>
    <r>
      <rPr>
        <sz val="16"/>
        <rFont val="Times New Roman"/>
        <charset val="134"/>
      </rPr>
      <t>0.3</t>
    </r>
    <r>
      <rPr>
        <sz val="16"/>
        <rFont val="宋体"/>
        <charset val="134"/>
      </rPr>
      <t>万元；喀依恰艾日克村</t>
    </r>
    <r>
      <rPr>
        <sz val="16"/>
        <rFont val="Times New Roman"/>
        <charset val="134"/>
      </rPr>
      <t>31</t>
    </r>
    <r>
      <rPr>
        <sz val="16"/>
        <rFont val="宋体"/>
        <charset val="134"/>
      </rPr>
      <t>人涉及资金</t>
    </r>
    <r>
      <rPr>
        <sz val="16"/>
        <rFont val="Times New Roman"/>
        <charset val="134"/>
      </rPr>
      <t>2.3382</t>
    </r>
    <r>
      <rPr>
        <sz val="16"/>
        <rFont val="宋体"/>
        <charset val="134"/>
      </rPr>
      <t>万元；奥达艾日克村</t>
    </r>
    <r>
      <rPr>
        <sz val="16"/>
        <rFont val="Times New Roman"/>
        <charset val="134"/>
      </rPr>
      <t>23</t>
    </r>
    <r>
      <rPr>
        <sz val="16"/>
        <rFont val="宋体"/>
        <charset val="134"/>
      </rPr>
      <t>人涉及资金</t>
    </r>
    <r>
      <rPr>
        <sz val="16"/>
        <rFont val="Times New Roman"/>
        <charset val="134"/>
      </rPr>
      <t>1.3166</t>
    </r>
    <r>
      <rPr>
        <sz val="16"/>
        <rFont val="宋体"/>
        <charset val="134"/>
      </rPr>
      <t>万元；巴仁艾日克村</t>
    </r>
    <r>
      <rPr>
        <sz val="16"/>
        <rFont val="Times New Roman"/>
        <charset val="134"/>
      </rPr>
      <t>22</t>
    </r>
    <r>
      <rPr>
        <sz val="16"/>
        <rFont val="宋体"/>
        <charset val="134"/>
      </rPr>
      <t>人涉及资金</t>
    </r>
    <r>
      <rPr>
        <sz val="16"/>
        <rFont val="Times New Roman"/>
        <charset val="134"/>
      </rPr>
      <t>1.7942</t>
    </r>
    <r>
      <rPr>
        <sz val="16"/>
        <rFont val="宋体"/>
        <charset val="134"/>
      </rPr>
      <t>万元；英其开艾日克村</t>
    </r>
    <r>
      <rPr>
        <sz val="16"/>
        <rFont val="Times New Roman"/>
        <charset val="134"/>
      </rPr>
      <t>32</t>
    </r>
    <r>
      <rPr>
        <sz val="16"/>
        <rFont val="宋体"/>
        <charset val="134"/>
      </rPr>
      <t>人涉及资金</t>
    </r>
    <r>
      <rPr>
        <sz val="16"/>
        <rFont val="Times New Roman"/>
        <charset val="134"/>
      </rPr>
      <t>2.22</t>
    </r>
    <r>
      <rPr>
        <sz val="16"/>
        <rFont val="宋体"/>
        <charset val="134"/>
      </rPr>
      <t>万元；拱拜提艾日克村</t>
    </r>
    <r>
      <rPr>
        <sz val="16"/>
        <rFont val="Times New Roman"/>
        <charset val="134"/>
      </rPr>
      <t>3</t>
    </r>
    <r>
      <rPr>
        <sz val="16"/>
        <rFont val="宋体"/>
        <charset val="134"/>
      </rPr>
      <t>人涉及资金</t>
    </r>
    <r>
      <rPr>
        <sz val="16"/>
        <rFont val="Times New Roman"/>
        <charset val="134"/>
      </rPr>
      <t>0.175</t>
    </r>
    <r>
      <rPr>
        <sz val="16"/>
        <rFont val="宋体"/>
        <charset val="134"/>
      </rPr>
      <t>万元；央其买里村</t>
    </r>
    <r>
      <rPr>
        <sz val="16"/>
        <rFont val="Times New Roman"/>
        <charset val="134"/>
      </rPr>
      <t>28</t>
    </r>
    <r>
      <rPr>
        <sz val="16"/>
        <rFont val="宋体"/>
        <charset val="134"/>
      </rPr>
      <t>人涉及资金</t>
    </r>
    <r>
      <rPr>
        <sz val="16"/>
        <rFont val="Times New Roman"/>
        <charset val="134"/>
      </rPr>
      <t>1.2694</t>
    </r>
    <r>
      <rPr>
        <sz val="16"/>
        <rFont val="宋体"/>
        <charset val="134"/>
      </rPr>
      <t>万元）</t>
    </r>
  </si>
  <si>
    <t>AKT-DHJB-026-2</t>
  </si>
  <si>
    <t>布伦口乡稳岗就业补助项目（疆内）</t>
  </si>
  <si>
    <t>盖孜村、恰克尔艾格勒村、托喀依村</t>
  </si>
  <si>
    <r>
      <rPr>
        <sz val="16"/>
        <rFont val="宋体"/>
        <charset val="134"/>
      </rPr>
      <t>布伦口乡对连续务工就业</t>
    </r>
    <r>
      <rPr>
        <sz val="16"/>
        <rFont val="Times New Roman"/>
        <charset val="134"/>
      </rPr>
      <t>3</t>
    </r>
    <r>
      <rPr>
        <sz val="16"/>
        <rFont val="宋体"/>
        <charset val="134"/>
      </rPr>
      <t>个月以上的，给予一次性交通补贴，在疆内跨地州市</t>
    </r>
    <r>
      <rPr>
        <sz val="16"/>
        <rFont val="Times New Roman"/>
        <charset val="134"/>
      </rPr>
      <t>(</t>
    </r>
    <r>
      <rPr>
        <sz val="16"/>
        <rFont val="宋体"/>
        <charset val="134"/>
      </rPr>
      <t>含兵团）外出务工交通费补助</t>
    </r>
    <r>
      <rPr>
        <sz val="16"/>
        <rFont val="Times New Roman"/>
        <charset val="134"/>
      </rPr>
      <t>25</t>
    </r>
    <r>
      <rPr>
        <sz val="16"/>
        <rFont val="宋体"/>
        <charset val="134"/>
      </rPr>
      <t>人，共计</t>
    </r>
    <r>
      <rPr>
        <sz val="16"/>
        <rFont val="Times New Roman"/>
        <charset val="134"/>
      </rPr>
      <t>1.5576</t>
    </r>
    <r>
      <rPr>
        <sz val="16"/>
        <rFont val="宋体"/>
        <charset val="134"/>
      </rPr>
      <t>万元（其中盖孜村</t>
    </r>
    <r>
      <rPr>
        <sz val="16"/>
        <rFont val="Times New Roman"/>
        <charset val="134"/>
      </rPr>
      <t>5</t>
    </r>
    <r>
      <rPr>
        <sz val="16"/>
        <rFont val="宋体"/>
        <charset val="134"/>
      </rPr>
      <t>人0.</t>
    </r>
    <r>
      <rPr>
        <sz val="16"/>
        <rFont val="Times New Roman"/>
        <charset val="134"/>
      </rPr>
      <t>2372</t>
    </r>
    <r>
      <rPr>
        <sz val="16"/>
        <rFont val="宋体"/>
        <charset val="134"/>
      </rPr>
      <t>万元、恰克尔艾格勒村</t>
    </r>
    <r>
      <rPr>
        <sz val="16"/>
        <rFont val="Times New Roman"/>
        <charset val="134"/>
      </rPr>
      <t>10</t>
    </r>
    <r>
      <rPr>
        <sz val="16"/>
        <rFont val="宋体"/>
        <charset val="134"/>
      </rPr>
      <t>人0.</t>
    </r>
    <r>
      <rPr>
        <sz val="16"/>
        <rFont val="Times New Roman"/>
        <charset val="134"/>
      </rPr>
      <t>5868</t>
    </r>
    <r>
      <rPr>
        <sz val="16"/>
        <rFont val="宋体"/>
        <charset val="134"/>
      </rPr>
      <t>万元、托喀依村</t>
    </r>
    <r>
      <rPr>
        <sz val="16"/>
        <rFont val="Times New Roman"/>
        <charset val="134"/>
      </rPr>
      <t>10</t>
    </r>
    <r>
      <rPr>
        <sz val="16"/>
        <rFont val="宋体"/>
        <charset val="134"/>
      </rPr>
      <t>人0.</t>
    </r>
    <r>
      <rPr>
        <sz val="16"/>
        <rFont val="Times New Roman"/>
        <charset val="134"/>
      </rPr>
      <t>7336</t>
    </r>
    <r>
      <rPr>
        <sz val="16"/>
        <rFont val="宋体"/>
        <charset val="134"/>
      </rPr>
      <t>万元）。</t>
    </r>
  </si>
  <si>
    <t>AKT-DHJB-026-3</t>
  </si>
  <si>
    <t>喀热开其克乡稳岗就业补助项目（疆内）</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</si>
  <si>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60</t>
    </r>
    <r>
      <rPr>
        <sz val="16"/>
        <rFont val="宋体"/>
        <charset val="134"/>
      </rPr>
      <t>户。疆内跨地州就业</t>
    </r>
    <r>
      <rPr>
        <sz val="16"/>
        <rFont val="Times New Roman"/>
        <charset val="134"/>
      </rPr>
      <t>63</t>
    </r>
    <r>
      <rPr>
        <sz val="16"/>
        <rFont val="宋体"/>
        <charset val="134"/>
      </rPr>
      <t>人，其中：托普热勒克村</t>
    </r>
    <r>
      <rPr>
        <sz val="16"/>
        <rFont val="Times New Roman"/>
        <charset val="134"/>
      </rPr>
      <t>9</t>
    </r>
    <r>
      <rPr>
        <sz val="16"/>
        <rFont val="宋体"/>
        <charset val="134"/>
      </rPr>
      <t>户</t>
    </r>
    <r>
      <rPr>
        <sz val="16"/>
        <rFont val="Times New Roman"/>
        <charset val="134"/>
      </rPr>
      <t>9</t>
    </r>
    <r>
      <rPr>
        <sz val="16"/>
        <rFont val="宋体"/>
        <charset val="134"/>
      </rPr>
      <t>人；比纳木村</t>
    </r>
    <r>
      <rPr>
        <sz val="16"/>
        <rFont val="Times New Roman"/>
        <charset val="134"/>
      </rPr>
      <t>28</t>
    </r>
    <r>
      <rPr>
        <sz val="16"/>
        <rFont val="宋体"/>
        <charset val="134"/>
      </rPr>
      <t>户</t>
    </r>
    <r>
      <rPr>
        <sz val="16"/>
        <rFont val="Times New Roman"/>
        <charset val="134"/>
      </rPr>
      <t>29</t>
    </r>
    <r>
      <rPr>
        <sz val="16"/>
        <rFont val="宋体"/>
        <charset val="134"/>
      </rPr>
      <t>人、博斯坦村</t>
    </r>
    <r>
      <rPr>
        <sz val="16"/>
        <rFont val="Times New Roman"/>
        <charset val="134"/>
      </rPr>
      <t>15</t>
    </r>
    <r>
      <rPr>
        <sz val="16"/>
        <rFont val="宋体"/>
        <charset val="134"/>
      </rPr>
      <t>户</t>
    </r>
    <r>
      <rPr>
        <sz val="16"/>
        <rFont val="Times New Roman"/>
        <charset val="134"/>
      </rPr>
      <t>17</t>
    </r>
    <r>
      <rPr>
        <sz val="16"/>
        <rFont val="宋体"/>
        <charset val="134"/>
      </rPr>
      <t>人；阔什都维村</t>
    </r>
    <r>
      <rPr>
        <sz val="16"/>
        <rFont val="Times New Roman"/>
        <charset val="134"/>
      </rPr>
      <t>8</t>
    </r>
    <r>
      <rPr>
        <sz val="16"/>
        <rFont val="宋体"/>
        <charset val="134"/>
      </rPr>
      <t>户</t>
    </r>
    <r>
      <rPr>
        <sz val="16"/>
        <rFont val="Times New Roman"/>
        <charset val="134"/>
      </rPr>
      <t>8</t>
    </r>
    <r>
      <rPr>
        <sz val="16"/>
        <rFont val="宋体"/>
        <charset val="134"/>
      </rPr>
      <t>人、按照文件要求实报实销，补助往返交通费，计划投入补助资金</t>
    </r>
    <r>
      <rPr>
        <sz val="16"/>
        <rFont val="Times New Roman"/>
        <charset val="134"/>
      </rPr>
      <t>2.778</t>
    </r>
    <r>
      <rPr>
        <sz val="16"/>
        <rFont val="宋体"/>
        <charset val="134"/>
      </rPr>
      <t>万元。</t>
    </r>
  </si>
  <si>
    <r>
      <rPr>
        <sz val="16"/>
        <rFont val="宋体"/>
        <charset val="134"/>
      </rPr>
      <t>产业精准入户项目发展壮大的优势，计划精准补助入户</t>
    </r>
    <r>
      <rPr>
        <sz val="16"/>
        <rFont val="Times New Roman"/>
        <charset val="134"/>
      </rPr>
      <t>60</t>
    </r>
    <r>
      <rPr>
        <sz val="16"/>
        <rFont val="宋体"/>
        <charset val="134"/>
      </rPr>
      <t>户（含监测帮扶家庭），结合农户产业到户先实施在在补助的方式，巩固拓展发展家庭生产，增加</t>
    </r>
    <r>
      <rPr>
        <sz val="16"/>
        <rFont val="Times New Roman"/>
        <charset val="134"/>
      </rPr>
      <t>60</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</si>
  <si>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60</t>
    </r>
    <r>
      <rPr>
        <sz val="16"/>
        <rFont val="宋体"/>
        <charset val="134"/>
      </rPr>
      <t>户已脱贫户（含监测帮扶家庭）产业发展，进一步带动自身经济增长；确保已脱贫户（含监测帮扶家庭）脱贫后稳得住，有产业，能发展；激发内生动力，，确保脱贫后能持续发展。</t>
    </r>
  </si>
  <si>
    <t>AKT-DHJB-026-4</t>
  </si>
  <si>
    <t>克孜勒陶镇稳岗就业补助项目（疆内）</t>
  </si>
  <si>
    <t>克孜勒陶镇（喀拉塔什村、其木干村、别勒迪尔村、塔木村、红新村、汗铁热克村、艾杰克村、喀普喀村）</t>
  </si>
  <si>
    <r>
      <rPr>
        <sz val="16"/>
        <rFont val="宋体"/>
        <charset val="134"/>
      </rPr>
      <t>对克孜勒陶镇44人，计划投资1.1848万元，其中：红新村</t>
    </r>
    <r>
      <rPr>
        <sz val="16"/>
        <rFont val="Times New Roman"/>
        <charset val="134"/>
      </rPr>
      <t>1</t>
    </r>
    <r>
      <rPr>
        <sz val="16"/>
        <rFont val="宋体"/>
        <charset val="134"/>
      </rPr>
      <t>名疆内跨区域转移就业人员进行交通补助</t>
    </r>
    <r>
      <rPr>
        <sz val="16"/>
        <rFont val="Times New Roman"/>
        <charset val="134"/>
      </rPr>
      <t>0.0355</t>
    </r>
    <r>
      <rPr>
        <sz val="16"/>
        <rFont val="宋体"/>
        <charset val="134"/>
      </rPr>
      <t>万元，对艾杰克村</t>
    </r>
    <r>
      <rPr>
        <sz val="16"/>
        <rFont val="Times New Roman"/>
        <charset val="134"/>
      </rPr>
      <t>12</t>
    </r>
    <r>
      <rPr>
        <sz val="16"/>
        <rFont val="宋体"/>
        <charset val="134"/>
      </rPr>
      <t>名疆内跨区域转移就业人员进行交通补助</t>
    </r>
    <r>
      <rPr>
        <sz val="16"/>
        <rFont val="Times New Roman"/>
        <charset val="134"/>
      </rPr>
      <t>0.364</t>
    </r>
    <r>
      <rPr>
        <sz val="16"/>
        <rFont val="宋体"/>
        <charset val="134"/>
      </rPr>
      <t>万元，对汗铁热克村</t>
    </r>
    <r>
      <rPr>
        <sz val="16"/>
        <rFont val="Times New Roman"/>
        <charset val="134"/>
      </rPr>
      <t>2</t>
    </r>
    <r>
      <rPr>
        <sz val="16"/>
        <rFont val="宋体"/>
        <charset val="134"/>
      </rPr>
      <t>名疆内跨区域转移就业人员进行交通补助</t>
    </r>
    <r>
      <rPr>
        <sz val="16"/>
        <rFont val="Times New Roman"/>
        <charset val="134"/>
      </rPr>
      <t>0.0508</t>
    </r>
    <r>
      <rPr>
        <sz val="16"/>
        <rFont val="宋体"/>
        <charset val="134"/>
      </rPr>
      <t>万元，对江布拉克村</t>
    </r>
    <r>
      <rPr>
        <sz val="16"/>
        <rFont val="Times New Roman"/>
        <charset val="134"/>
      </rPr>
      <t>2</t>
    </r>
    <r>
      <rPr>
        <sz val="16"/>
        <rFont val="宋体"/>
        <charset val="134"/>
      </rPr>
      <t>名疆内跨区域转移就业人员进行交通补助</t>
    </r>
    <r>
      <rPr>
        <sz val="16"/>
        <rFont val="Times New Roman"/>
        <charset val="134"/>
      </rPr>
      <t>0.14775</t>
    </r>
    <r>
      <rPr>
        <sz val="16"/>
        <rFont val="宋体"/>
        <charset val="134"/>
      </rPr>
      <t>万元，对喀拉塔什村</t>
    </r>
    <r>
      <rPr>
        <sz val="16"/>
        <rFont val="Times New Roman"/>
        <charset val="134"/>
      </rPr>
      <t>1</t>
    </r>
    <r>
      <rPr>
        <sz val="16"/>
        <rFont val="宋体"/>
        <charset val="134"/>
      </rPr>
      <t>名疆内跨区域转移就业人员进行交通补助</t>
    </r>
    <r>
      <rPr>
        <sz val="16"/>
        <rFont val="Times New Roman"/>
        <charset val="134"/>
      </rPr>
      <t>0.01</t>
    </r>
    <r>
      <rPr>
        <sz val="16"/>
        <rFont val="宋体"/>
        <charset val="134"/>
      </rPr>
      <t>万元，对喀普喀村</t>
    </r>
    <r>
      <rPr>
        <sz val="16"/>
        <rFont val="Times New Roman"/>
        <charset val="134"/>
      </rPr>
      <t>10</t>
    </r>
    <r>
      <rPr>
        <sz val="16"/>
        <rFont val="宋体"/>
        <charset val="134"/>
      </rPr>
      <t>名疆内跨区域转移就业人员进行交通补助</t>
    </r>
    <r>
      <rPr>
        <sz val="16"/>
        <rFont val="Times New Roman"/>
        <charset val="134"/>
      </rPr>
      <t>0.21</t>
    </r>
    <r>
      <rPr>
        <sz val="16"/>
        <rFont val="宋体"/>
        <charset val="134"/>
      </rPr>
      <t>万元，对其木干村</t>
    </r>
    <r>
      <rPr>
        <sz val="16"/>
        <rFont val="Times New Roman"/>
        <charset val="134"/>
      </rPr>
      <t>3</t>
    </r>
    <r>
      <rPr>
        <sz val="16"/>
        <rFont val="宋体"/>
        <charset val="134"/>
      </rPr>
      <t>名疆内跨区域转移就业人员进行交通补助</t>
    </r>
    <r>
      <rPr>
        <sz val="16"/>
        <rFont val="Times New Roman"/>
        <charset val="134"/>
      </rPr>
      <t>0.08</t>
    </r>
    <r>
      <rPr>
        <sz val="16"/>
        <rFont val="宋体"/>
        <charset val="134"/>
      </rPr>
      <t>万元，对塔木村</t>
    </r>
    <r>
      <rPr>
        <sz val="16"/>
        <rFont val="Times New Roman"/>
        <charset val="134"/>
      </rPr>
      <t>11</t>
    </r>
    <r>
      <rPr>
        <sz val="16"/>
        <rFont val="宋体"/>
        <charset val="134"/>
      </rPr>
      <t>名疆内跨区域转移就业人员进行交通补助</t>
    </r>
    <r>
      <rPr>
        <sz val="16"/>
        <rFont val="Times New Roman"/>
        <charset val="134"/>
      </rPr>
      <t>0.23615</t>
    </r>
    <r>
      <rPr>
        <sz val="16"/>
        <rFont val="宋体"/>
        <charset val="134"/>
      </rPr>
      <t>万元</t>
    </r>
    <r>
      <rPr>
        <sz val="16"/>
        <rFont val="Times New Roman"/>
        <charset val="134"/>
      </rPr>
      <t>.</t>
    </r>
  </si>
  <si>
    <t>AKT-DHJB-026-5</t>
  </si>
  <si>
    <t>恰尔隆镇稳岗就业补助项目（疆内）</t>
  </si>
  <si>
    <r>
      <rPr>
        <sz val="16"/>
        <rFont val="宋体"/>
        <charset val="134"/>
      </rPr>
      <t>对疆内跨地州</t>
    </r>
    <r>
      <rPr>
        <sz val="16"/>
        <rFont val="Times New Roman"/>
        <charset val="134"/>
      </rPr>
      <t>329</t>
    </r>
    <r>
      <rPr>
        <sz val="16"/>
        <rFont val="宋体"/>
        <charset val="134"/>
      </rPr>
      <t>名务工人员进行交通补助补往返车票，计划投资9.87万元。</t>
    </r>
  </si>
  <si>
    <t>AKT-DHJB-026-6</t>
  </si>
  <si>
    <t>皮拉勒乡稳岗就业补助项目（疆内）</t>
  </si>
  <si>
    <r>
      <rPr>
        <sz val="16"/>
        <rFont val="宋体"/>
        <charset val="134"/>
      </rPr>
      <t>疆内跨地州超过</t>
    </r>
    <r>
      <rPr>
        <sz val="16"/>
        <rFont val="Times New Roman"/>
        <charset val="134"/>
      </rPr>
      <t>3</t>
    </r>
    <r>
      <rPr>
        <sz val="16"/>
        <rFont val="宋体"/>
        <charset val="134"/>
      </rPr>
      <t>月务工人员共计</t>
    </r>
    <r>
      <rPr>
        <sz val="16"/>
        <rFont val="Times New Roman"/>
        <charset val="134"/>
      </rPr>
      <t>532</t>
    </r>
    <r>
      <rPr>
        <sz val="16"/>
        <rFont val="宋体"/>
        <charset val="134"/>
      </rPr>
      <t>人，按照每人不超过补助</t>
    </r>
    <r>
      <rPr>
        <sz val="16"/>
        <rFont val="Times New Roman"/>
        <charset val="134"/>
      </rPr>
      <t>0.1</t>
    </r>
    <r>
      <rPr>
        <sz val="16"/>
        <rFont val="宋体"/>
        <charset val="134"/>
      </rPr>
      <t>万元标准，共计补助</t>
    </r>
    <r>
      <rPr>
        <sz val="16"/>
        <rFont val="Times New Roman"/>
        <charset val="134"/>
      </rPr>
      <t>10.5313</t>
    </r>
    <r>
      <rPr>
        <sz val="16"/>
        <rFont val="宋体"/>
        <charset val="134"/>
      </rPr>
      <t>万元。</t>
    </r>
  </si>
  <si>
    <r>
      <rPr>
        <sz val="16"/>
        <rFont val="宋体"/>
        <charset val="134"/>
      </rPr>
      <t>壮大发展入户项目，可巩固拓展</t>
    </r>
    <r>
      <rPr>
        <sz val="16"/>
        <rFont val="Times New Roman"/>
        <charset val="134"/>
      </rPr>
      <t>532</t>
    </r>
    <r>
      <rPr>
        <sz val="16"/>
        <rFont val="宋体"/>
        <charset val="134"/>
      </rPr>
      <t>户已脱贫户（含监测帮扶家庭）产业发展，进一步带动自身经济增长；确保已脱贫户（含监测帮扶家庭）脱贫后稳得住，有产业，能发展；激发内生动力，确保脱贫后能发展</t>
    </r>
  </si>
  <si>
    <t>AKT-DHJB-026-7</t>
  </si>
  <si>
    <t>木吉乡稳岗就业补助项目（疆内）</t>
  </si>
  <si>
    <r>
      <rPr>
        <sz val="16"/>
        <rFont val="Times New Roman"/>
        <charset val="134"/>
      </rPr>
      <t>16</t>
    </r>
    <r>
      <rPr>
        <sz val="16"/>
        <rFont val="宋体"/>
        <charset val="134"/>
      </rPr>
      <t>人疆内连续务工就业</t>
    </r>
    <r>
      <rPr>
        <sz val="16"/>
        <rFont val="Times New Roman"/>
        <charset val="134"/>
      </rPr>
      <t>3</t>
    </r>
    <r>
      <rPr>
        <sz val="16"/>
        <rFont val="宋体"/>
        <charset val="134"/>
      </rPr>
      <t>个月以上，给予一次性交通补助，每人不超过</t>
    </r>
    <r>
      <rPr>
        <sz val="16"/>
        <rFont val="Times New Roman"/>
        <charset val="134"/>
      </rPr>
      <t>0.1</t>
    </r>
    <r>
      <rPr>
        <sz val="16"/>
        <rFont val="宋体"/>
        <charset val="134"/>
      </rPr>
      <t>万元，按照实际据实补助，共计</t>
    </r>
    <r>
      <rPr>
        <sz val="16"/>
        <rFont val="Times New Roman"/>
        <charset val="134"/>
      </rPr>
      <t>0.9577</t>
    </r>
    <r>
      <rPr>
        <sz val="16"/>
        <rFont val="宋体"/>
        <charset val="134"/>
      </rPr>
      <t>万元（其中木吉村</t>
    </r>
    <r>
      <rPr>
        <sz val="16"/>
        <rFont val="Times New Roman"/>
        <charset val="134"/>
      </rPr>
      <t>9</t>
    </r>
    <r>
      <rPr>
        <sz val="16"/>
        <rFont val="宋体"/>
        <charset val="134"/>
      </rPr>
      <t>人补助</t>
    </r>
    <r>
      <rPr>
        <sz val="16"/>
        <rFont val="Times New Roman"/>
        <charset val="134"/>
      </rPr>
      <t>0.6352</t>
    </r>
    <r>
      <rPr>
        <sz val="16"/>
        <rFont val="宋体"/>
        <charset val="134"/>
      </rPr>
      <t>万元，布拉克村</t>
    </r>
    <r>
      <rPr>
        <sz val="16"/>
        <rFont val="Times New Roman"/>
        <charset val="134"/>
      </rPr>
      <t>2</t>
    </r>
    <r>
      <rPr>
        <sz val="16"/>
        <rFont val="宋体"/>
        <charset val="134"/>
      </rPr>
      <t>人，补助</t>
    </r>
    <r>
      <rPr>
        <sz val="16"/>
        <rFont val="Times New Roman"/>
        <charset val="134"/>
      </rPr>
      <t>0.1277</t>
    </r>
    <r>
      <rPr>
        <sz val="16"/>
        <rFont val="宋体"/>
        <charset val="134"/>
      </rPr>
      <t>万元，琼让村</t>
    </r>
    <r>
      <rPr>
        <sz val="16"/>
        <rFont val="Times New Roman"/>
        <charset val="134"/>
      </rPr>
      <t>2</t>
    </r>
    <r>
      <rPr>
        <sz val="16"/>
        <rFont val="宋体"/>
        <charset val="134"/>
      </rPr>
      <t>人，补助</t>
    </r>
    <r>
      <rPr>
        <sz val="16"/>
        <rFont val="Times New Roman"/>
        <charset val="134"/>
      </rPr>
      <t>0.0857</t>
    </r>
    <r>
      <rPr>
        <sz val="16"/>
        <rFont val="宋体"/>
        <charset val="134"/>
      </rPr>
      <t>万元，昆提别斯村</t>
    </r>
    <r>
      <rPr>
        <sz val="16"/>
        <rFont val="Times New Roman"/>
        <charset val="134"/>
      </rPr>
      <t>3</t>
    </r>
    <r>
      <rPr>
        <sz val="16"/>
        <rFont val="宋体"/>
        <charset val="134"/>
      </rPr>
      <t>人，补助</t>
    </r>
    <r>
      <rPr>
        <sz val="16"/>
        <rFont val="Times New Roman"/>
        <charset val="134"/>
      </rPr>
      <t>0.1141</t>
    </r>
    <r>
      <rPr>
        <sz val="16"/>
        <rFont val="宋体"/>
        <charset val="134"/>
      </rPr>
      <t>万元）</t>
    </r>
  </si>
  <si>
    <r>
      <rPr>
        <sz val="16"/>
        <rFont val="宋体"/>
        <charset val="134"/>
      </rPr>
      <t>对</t>
    </r>
    <r>
      <rPr>
        <sz val="16"/>
        <rFont val="Times New Roman"/>
        <charset val="134"/>
      </rPr>
      <t>16</t>
    </r>
    <r>
      <rPr>
        <sz val="16"/>
        <rFont val="宋体"/>
        <charset val="134"/>
      </rPr>
      <t>人予以外出务工交通补助，增加收入，调动其他人员外出务工积极性</t>
    </r>
  </si>
  <si>
    <t>AKT-DHJB-026-8</t>
  </si>
  <si>
    <t>加马铁热克乡稳岗就业补助项目（疆内）</t>
  </si>
  <si>
    <t>赛克孜艾日克村、阔什铁热克村、乌卡买里村、喀什博依村、托尔塔依村、塔依社区、托尔社区</t>
  </si>
  <si>
    <r>
      <rPr>
        <sz val="16"/>
        <rFont val="宋体"/>
        <charset val="134"/>
      </rPr>
      <t>加马铁热克乡支持疆内</t>
    </r>
    <r>
      <rPr>
        <sz val="16"/>
        <rFont val="Times New Roman"/>
        <charset val="134"/>
      </rPr>
      <t>(</t>
    </r>
    <r>
      <rPr>
        <sz val="16"/>
        <rFont val="宋体"/>
        <charset val="134"/>
      </rPr>
      <t>含兵团）外出务工交通费补助</t>
    </r>
    <r>
      <rPr>
        <sz val="16"/>
        <rFont val="Times New Roman"/>
        <charset val="134"/>
      </rPr>
      <t>49</t>
    </r>
    <r>
      <rPr>
        <sz val="16"/>
        <rFont val="宋体"/>
        <charset val="134"/>
      </rPr>
      <t>户，共计</t>
    </r>
    <r>
      <rPr>
        <sz val="16"/>
        <rFont val="Times New Roman"/>
        <charset val="134"/>
      </rPr>
      <t>1.6097</t>
    </r>
    <r>
      <rPr>
        <sz val="16"/>
        <rFont val="宋体"/>
        <charset val="134"/>
      </rPr>
      <t>万元（其中赛克孜艾日克村</t>
    </r>
    <r>
      <rPr>
        <sz val="16"/>
        <rFont val="Times New Roman"/>
        <charset val="134"/>
      </rPr>
      <t>9</t>
    </r>
    <r>
      <rPr>
        <sz val="16"/>
        <rFont val="宋体"/>
        <charset val="134"/>
      </rPr>
      <t>户，</t>
    </r>
    <r>
      <rPr>
        <sz val="16"/>
        <rFont val="Times New Roman"/>
        <charset val="134"/>
      </rPr>
      <t>0.2966</t>
    </r>
    <r>
      <rPr>
        <sz val="16"/>
        <rFont val="宋体"/>
        <charset val="134"/>
      </rPr>
      <t>万元；阔什铁热克村</t>
    </r>
    <r>
      <rPr>
        <sz val="16"/>
        <rFont val="Times New Roman"/>
        <charset val="134"/>
      </rPr>
      <t>6</t>
    </r>
    <r>
      <rPr>
        <sz val="16"/>
        <rFont val="宋体"/>
        <charset val="134"/>
      </rPr>
      <t>户，</t>
    </r>
    <r>
      <rPr>
        <sz val="16"/>
        <rFont val="Times New Roman"/>
        <charset val="134"/>
      </rPr>
      <t>0.1961</t>
    </r>
    <r>
      <rPr>
        <sz val="16"/>
        <rFont val="宋体"/>
        <charset val="134"/>
      </rPr>
      <t>万元；乌卡买里村</t>
    </r>
    <r>
      <rPr>
        <sz val="16"/>
        <rFont val="Times New Roman"/>
        <charset val="134"/>
      </rPr>
      <t>24</t>
    </r>
    <r>
      <rPr>
        <sz val="16"/>
        <rFont val="宋体"/>
        <charset val="134"/>
      </rPr>
      <t>户，</t>
    </r>
    <r>
      <rPr>
        <sz val="16"/>
        <rFont val="Times New Roman"/>
        <charset val="134"/>
      </rPr>
      <t>0.3019</t>
    </r>
    <r>
      <rPr>
        <sz val="16"/>
        <rFont val="宋体"/>
        <charset val="134"/>
      </rPr>
      <t>万元；喀什博依村</t>
    </r>
    <r>
      <rPr>
        <sz val="16"/>
        <rFont val="Times New Roman"/>
        <charset val="134"/>
      </rPr>
      <t>3</t>
    </r>
    <r>
      <rPr>
        <sz val="16"/>
        <rFont val="宋体"/>
        <charset val="134"/>
      </rPr>
      <t>户，</t>
    </r>
    <r>
      <rPr>
        <sz val="16"/>
        <rFont val="Times New Roman"/>
        <charset val="134"/>
      </rPr>
      <t>0.05735</t>
    </r>
    <r>
      <rPr>
        <sz val="16"/>
        <rFont val="宋体"/>
        <charset val="134"/>
      </rPr>
      <t>万元；托尔塔依村</t>
    </r>
    <r>
      <rPr>
        <sz val="16"/>
        <rFont val="Times New Roman"/>
        <charset val="134"/>
      </rPr>
      <t>1</t>
    </r>
    <r>
      <rPr>
        <sz val="16"/>
        <rFont val="宋体"/>
        <charset val="134"/>
      </rPr>
      <t>户，</t>
    </r>
    <r>
      <rPr>
        <sz val="16"/>
        <rFont val="Times New Roman"/>
        <charset val="134"/>
      </rPr>
      <t>0.01775</t>
    </r>
    <r>
      <rPr>
        <sz val="16"/>
        <rFont val="宋体"/>
        <charset val="134"/>
      </rPr>
      <t>万元；塔依社区</t>
    </r>
    <r>
      <rPr>
        <sz val="16"/>
        <rFont val="Times New Roman"/>
        <charset val="134"/>
      </rPr>
      <t>4</t>
    </r>
    <r>
      <rPr>
        <sz val="16"/>
        <rFont val="宋体"/>
        <charset val="134"/>
      </rPr>
      <t>户，</t>
    </r>
    <r>
      <rPr>
        <sz val="16"/>
        <rFont val="Times New Roman"/>
        <charset val="134"/>
      </rPr>
      <t>0.54</t>
    </r>
    <r>
      <rPr>
        <sz val="16"/>
        <rFont val="宋体"/>
        <charset val="134"/>
      </rPr>
      <t>万元；托尔社区</t>
    </r>
    <r>
      <rPr>
        <sz val="16"/>
        <rFont val="Times New Roman"/>
        <charset val="134"/>
      </rPr>
      <t>2</t>
    </r>
    <r>
      <rPr>
        <sz val="16"/>
        <rFont val="宋体"/>
        <charset val="134"/>
      </rPr>
      <t>户，</t>
    </r>
    <r>
      <rPr>
        <sz val="16"/>
        <rFont val="Times New Roman"/>
        <charset val="134"/>
      </rPr>
      <t>0.2</t>
    </r>
    <r>
      <rPr>
        <sz val="16"/>
        <rFont val="宋体"/>
        <charset val="134"/>
      </rPr>
      <t>万元）。</t>
    </r>
  </si>
  <si>
    <t>AKT-DHJB-026-9</t>
  </si>
  <si>
    <t>奥依塔克镇稳岗就业补助项目（疆内）</t>
  </si>
  <si>
    <t>奥依塔克村、恰勒玛艾日克村、皮拉勒村、阿特奥依纳克村</t>
  </si>
  <si>
    <r>
      <rPr>
        <sz val="16"/>
        <rFont val="宋体"/>
        <charset val="134"/>
      </rPr>
      <t>疆内跨地州超过</t>
    </r>
    <r>
      <rPr>
        <sz val="16"/>
        <rFont val="Times New Roman"/>
        <charset val="134"/>
      </rPr>
      <t>3</t>
    </r>
    <r>
      <rPr>
        <sz val="16"/>
        <rFont val="宋体"/>
        <charset val="134"/>
      </rPr>
      <t>月务工人员共计</t>
    </r>
    <r>
      <rPr>
        <sz val="16"/>
        <rFont val="Times New Roman"/>
        <charset val="134"/>
      </rPr>
      <t>19</t>
    </r>
    <r>
      <rPr>
        <sz val="16"/>
        <rFont val="宋体"/>
        <charset val="134"/>
      </rPr>
      <t>人，按照火车票硬座价格标准，共计补助</t>
    </r>
    <r>
      <rPr>
        <sz val="16"/>
        <rFont val="Times New Roman"/>
        <charset val="134"/>
      </rPr>
      <t>0.5495</t>
    </r>
    <r>
      <rPr>
        <sz val="16"/>
        <rFont val="宋体"/>
        <charset val="134"/>
      </rPr>
      <t>万元。</t>
    </r>
  </si>
  <si>
    <t>AKT-DHJB-026-10</t>
  </si>
  <si>
    <t>玉麦镇稳岗就业补助项目（疆内）</t>
  </si>
  <si>
    <r>
      <rPr>
        <sz val="16"/>
        <rFont val="宋体"/>
        <charset val="134"/>
      </rPr>
      <t>玉麦镇计划对疆内稳岗就业务工人员</t>
    </r>
    <r>
      <rPr>
        <sz val="16"/>
        <rFont val="Times New Roman"/>
        <charset val="134"/>
      </rPr>
      <t>121</t>
    </r>
    <r>
      <rPr>
        <sz val="16"/>
        <rFont val="宋体"/>
        <charset val="134"/>
      </rPr>
      <t>人进行补助，每人计划补助</t>
    </r>
    <r>
      <rPr>
        <sz val="16"/>
        <rFont val="Times New Roman"/>
        <charset val="134"/>
      </rPr>
      <t>4.59605</t>
    </r>
    <r>
      <rPr>
        <sz val="16"/>
        <rFont val="宋体"/>
        <charset val="134"/>
      </rPr>
      <t>万元。其中：恰格尔村</t>
    </r>
    <r>
      <rPr>
        <sz val="16"/>
        <rFont val="Times New Roman"/>
        <charset val="134"/>
      </rPr>
      <t>21</t>
    </r>
    <r>
      <rPr>
        <sz val="16"/>
        <rFont val="宋体"/>
        <charset val="134"/>
      </rPr>
      <t>人</t>
    </r>
    <r>
      <rPr>
        <sz val="16"/>
        <rFont val="Times New Roman"/>
        <charset val="134"/>
      </rPr>
      <t>0.66025</t>
    </r>
    <r>
      <rPr>
        <sz val="16"/>
        <rFont val="宋体"/>
        <charset val="134"/>
      </rPr>
      <t>万元，玉麦村</t>
    </r>
    <r>
      <rPr>
        <sz val="16"/>
        <rFont val="Times New Roman"/>
        <charset val="134"/>
      </rPr>
      <t>7</t>
    </r>
    <r>
      <rPr>
        <sz val="16"/>
        <rFont val="宋体"/>
        <charset val="134"/>
      </rPr>
      <t>人</t>
    </r>
    <r>
      <rPr>
        <sz val="16"/>
        <rFont val="Times New Roman"/>
        <charset val="134"/>
      </rPr>
      <t>0.1779</t>
    </r>
    <r>
      <rPr>
        <sz val="16"/>
        <rFont val="宋体"/>
        <charset val="134"/>
      </rPr>
      <t>万元，英阿依玛克村</t>
    </r>
    <r>
      <rPr>
        <sz val="16"/>
        <rFont val="Times New Roman"/>
        <charset val="134"/>
      </rPr>
      <t>18</t>
    </r>
    <r>
      <rPr>
        <sz val="16"/>
        <rFont val="宋体"/>
        <charset val="134"/>
      </rPr>
      <t>人</t>
    </r>
    <r>
      <rPr>
        <sz val="16"/>
        <rFont val="Times New Roman"/>
        <charset val="134"/>
      </rPr>
      <t>0.6662</t>
    </r>
    <r>
      <rPr>
        <sz val="16"/>
        <rFont val="宋体"/>
        <charset val="134"/>
      </rPr>
      <t>万元，阿勒吞其村</t>
    </r>
    <r>
      <rPr>
        <sz val="16"/>
        <rFont val="Times New Roman"/>
        <charset val="134"/>
      </rPr>
      <t>5</t>
    </r>
    <r>
      <rPr>
        <sz val="16"/>
        <rFont val="宋体"/>
        <charset val="134"/>
      </rPr>
      <t>人</t>
    </r>
    <r>
      <rPr>
        <sz val="16"/>
        <rFont val="Times New Roman"/>
        <charset val="134"/>
      </rPr>
      <t>0.35</t>
    </r>
    <r>
      <rPr>
        <sz val="16"/>
        <rFont val="宋体"/>
        <charset val="134"/>
      </rPr>
      <t>万元</t>
    </r>
    <r>
      <rPr>
        <sz val="16"/>
        <rFont val="Times New Roman"/>
        <charset val="134"/>
      </rPr>
      <t>.</t>
    </r>
    <r>
      <rPr>
        <sz val="16"/>
        <rFont val="宋体"/>
        <charset val="134"/>
      </rPr>
      <t>，阿玛希村</t>
    </r>
    <r>
      <rPr>
        <sz val="16"/>
        <rFont val="Times New Roman"/>
        <charset val="134"/>
      </rPr>
      <t>4</t>
    </r>
    <r>
      <rPr>
        <sz val="16"/>
        <rFont val="宋体"/>
        <charset val="134"/>
      </rPr>
      <t>人</t>
    </r>
    <r>
      <rPr>
        <sz val="16"/>
        <rFont val="Times New Roman"/>
        <charset val="134"/>
      </rPr>
      <t>0.0684</t>
    </r>
    <r>
      <rPr>
        <sz val="16"/>
        <rFont val="宋体"/>
        <charset val="134"/>
      </rPr>
      <t>万元，尤喀克霍伊拉村</t>
    </r>
    <r>
      <rPr>
        <sz val="16"/>
        <rFont val="Times New Roman"/>
        <charset val="134"/>
      </rPr>
      <t>1</t>
    </r>
    <r>
      <rPr>
        <sz val="16"/>
        <rFont val="宋体"/>
        <charset val="134"/>
      </rPr>
      <t>人</t>
    </r>
    <r>
      <rPr>
        <sz val="16"/>
        <rFont val="Times New Roman"/>
        <charset val="134"/>
      </rPr>
      <t>0.0864</t>
    </r>
    <r>
      <rPr>
        <sz val="16"/>
        <rFont val="宋体"/>
        <charset val="134"/>
      </rPr>
      <t>万元，喀什艾日克村</t>
    </r>
    <r>
      <rPr>
        <sz val="16"/>
        <rFont val="Times New Roman"/>
        <charset val="134"/>
      </rPr>
      <t>20</t>
    </r>
    <r>
      <rPr>
        <sz val="16"/>
        <rFont val="宋体"/>
        <charset val="134"/>
      </rPr>
      <t>人</t>
    </r>
    <r>
      <rPr>
        <sz val="16"/>
        <rFont val="Times New Roman"/>
        <charset val="134"/>
      </rPr>
      <t>0.91</t>
    </r>
    <r>
      <rPr>
        <sz val="16"/>
        <rFont val="宋体"/>
        <charset val="134"/>
      </rPr>
      <t>万元，加依铁热克村</t>
    </r>
    <r>
      <rPr>
        <sz val="16"/>
        <rFont val="Times New Roman"/>
        <charset val="134"/>
      </rPr>
      <t>31</t>
    </r>
    <r>
      <rPr>
        <sz val="16"/>
        <rFont val="宋体"/>
        <charset val="134"/>
      </rPr>
      <t>人</t>
    </r>
    <r>
      <rPr>
        <sz val="16"/>
        <rFont val="Times New Roman"/>
        <charset val="134"/>
      </rPr>
      <t>1.1766</t>
    </r>
    <r>
      <rPr>
        <sz val="16"/>
        <rFont val="宋体"/>
        <charset val="134"/>
      </rPr>
      <t>万元，兰干村</t>
    </r>
    <r>
      <rPr>
        <sz val="16"/>
        <rFont val="Times New Roman"/>
        <charset val="134"/>
      </rPr>
      <t>1</t>
    </r>
    <r>
      <rPr>
        <sz val="16"/>
        <rFont val="宋体"/>
        <charset val="134"/>
      </rPr>
      <t>人</t>
    </r>
    <r>
      <rPr>
        <sz val="16"/>
        <rFont val="Times New Roman"/>
        <charset val="134"/>
      </rPr>
      <t>0.0277</t>
    </r>
    <r>
      <rPr>
        <sz val="16"/>
        <rFont val="宋体"/>
        <charset val="134"/>
      </rPr>
      <t>万元，霍伊拉艾日克村</t>
    </r>
    <r>
      <rPr>
        <sz val="16"/>
        <rFont val="Times New Roman"/>
        <charset val="134"/>
      </rPr>
      <t>13</t>
    </r>
    <r>
      <rPr>
        <sz val="16"/>
        <rFont val="宋体"/>
        <charset val="134"/>
      </rPr>
      <t>人</t>
    </r>
    <r>
      <rPr>
        <sz val="16"/>
        <rFont val="Times New Roman"/>
        <charset val="134"/>
      </rPr>
      <t>0.4726</t>
    </r>
    <r>
      <rPr>
        <sz val="16"/>
        <rFont val="宋体"/>
        <charset val="134"/>
      </rPr>
      <t>万元。</t>
    </r>
  </si>
  <si>
    <t>AKT-DHJB-026-11</t>
  </si>
  <si>
    <t>塔尔乡稳岗就业补助项目（疆内）</t>
  </si>
  <si>
    <t>巴格艾格孜村、霍西阿巴提村、塔尔阿巴提村、阿克库木村</t>
  </si>
  <si>
    <r>
      <rPr>
        <sz val="16"/>
        <rFont val="宋体"/>
        <charset val="134"/>
      </rPr>
      <t>共计51户，计划投资1.4765万元，其中：巴格艾格孜村涉及</t>
    </r>
    <r>
      <rPr>
        <sz val="16"/>
        <rFont val="Times New Roman"/>
        <charset val="134"/>
      </rPr>
      <t>5</t>
    </r>
    <r>
      <rPr>
        <sz val="16"/>
        <rFont val="宋体"/>
        <charset val="134"/>
      </rPr>
      <t>户</t>
    </r>
    <r>
      <rPr>
        <sz val="16"/>
        <rFont val="Times New Roman"/>
        <charset val="134"/>
      </rPr>
      <t>,</t>
    </r>
    <r>
      <rPr>
        <sz val="16"/>
        <rFont val="宋体"/>
        <charset val="134"/>
      </rPr>
      <t>霍西阿巴提村涉及</t>
    </r>
    <r>
      <rPr>
        <sz val="16"/>
        <rFont val="Times New Roman"/>
        <charset val="134"/>
      </rPr>
      <t>21</t>
    </r>
    <r>
      <rPr>
        <sz val="16"/>
        <rFont val="宋体"/>
        <charset val="134"/>
      </rPr>
      <t>户，塔尔阿巴提村涉及</t>
    </r>
    <r>
      <rPr>
        <sz val="16"/>
        <rFont val="Times New Roman"/>
        <charset val="134"/>
      </rPr>
      <t>12</t>
    </r>
    <r>
      <rPr>
        <sz val="16"/>
        <rFont val="宋体"/>
        <charset val="134"/>
      </rPr>
      <t>户，阿克库木村涉及</t>
    </r>
    <r>
      <rPr>
        <sz val="16"/>
        <rFont val="Times New Roman"/>
        <charset val="134"/>
      </rPr>
      <t>13</t>
    </r>
    <r>
      <rPr>
        <sz val="16"/>
        <rFont val="宋体"/>
        <charset val="134"/>
      </rPr>
      <t>户。涉及资金</t>
    </r>
    <r>
      <rPr>
        <sz val="16"/>
        <rFont val="Times New Roman"/>
        <charset val="134"/>
      </rPr>
      <t>1.4765</t>
    </r>
    <r>
      <rPr>
        <sz val="16"/>
        <rFont val="宋体"/>
        <charset val="134"/>
      </rPr>
      <t>万元。</t>
    </r>
  </si>
  <si>
    <t>AKT-DHJB-026-12</t>
  </si>
  <si>
    <t>巴仁乡稳岗就业补助项目（疆内）</t>
  </si>
  <si>
    <r>
      <rPr>
        <sz val="16"/>
        <rFont val="宋体"/>
        <charset val="134"/>
      </rPr>
      <t>疆内跨地州超过</t>
    </r>
    <r>
      <rPr>
        <sz val="16"/>
        <rFont val="Times New Roman"/>
        <charset val="134"/>
      </rPr>
      <t>3</t>
    </r>
    <r>
      <rPr>
        <sz val="16"/>
        <rFont val="宋体"/>
        <charset val="134"/>
      </rPr>
      <t>月务工人员共计</t>
    </r>
    <r>
      <rPr>
        <sz val="16"/>
        <rFont val="Times New Roman"/>
        <charset val="134"/>
      </rPr>
      <t>195</t>
    </r>
    <r>
      <rPr>
        <sz val="16"/>
        <rFont val="宋体"/>
        <charset val="134"/>
      </rPr>
      <t>人。合计补助</t>
    </r>
    <r>
      <rPr>
        <sz val="16"/>
        <rFont val="Times New Roman"/>
        <charset val="134"/>
      </rPr>
      <t>9.8401</t>
    </r>
    <r>
      <rPr>
        <sz val="16"/>
        <rFont val="宋体"/>
        <charset val="134"/>
      </rPr>
      <t>万元。</t>
    </r>
  </si>
  <si>
    <t>AKT-DHJB-029-1</t>
  </si>
  <si>
    <r>
      <rPr>
        <sz val="16"/>
        <rFont val="宋体"/>
        <charset val="134"/>
      </rPr>
      <t>阿克陶镇自主从事经营活动补助项目（</t>
    </r>
    <r>
      <rPr>
        <sz val="16"/>
        <rFont val="Times New Roman"/>
        <charset val="134"/>
      </rPr>
      <t>20</t>
    </r>
    <r>
      <rPr>
        <sz val="16"/>
        <rFont val="宋体"/>
        <charset val="134"/>
      </rPr>
      <t>平方米及以上）</t>
    </r>
  </si>
  <si>
    <r>
      <rPr>
        <sz val="16"/>
        <rFont val="宋体"/>
        <charset val="134"/>
      </rPr>
      <t>自主从事经营活动补助项目（</t>
    </r>
    <r>
      <rPr>
        <sz val="16"/>
        <rFont val="Times New Roman"/>
        <charset val="134"/>
      </rPr>
      <t>20</t>
    </r>
    <r>
      <rPr>
        <sz val="16"/>
        <rFont val="宋体"/>
        <charset val="134"/>
      </rPr>
      <t>平方米及以上）</t>
    </r>
  </si>
  <si>
    <r>
      <rPr>
        <sz val="16"/>
        <rFont val="宋体"/>
        <charset val="134"/>
      </rPr>
      <t>阿克陶镇支持自主从事经营活动（</t>
    </r>
    <r>
      <rPr>
        <sz val="16"/>
        <rFont val="Times New Roman"/>
        <charset val="134"/>
      </rPr>
      <t>20</t>
    </r>
    <r>
      <rPr>
        <sz val="16"/>
        <rFont val="宋体"/>
        <charset val="134"/>
      </rPr>
      <t>平方米（含）以上）补助</t>
    </r>
    <r>
      <rPr>
        <sz val="16"/>
        <rFont val="Times New Roman"/>
        <charset val="134"/>
      </rPr>
      <t>135</t>
    </r>
    <r>
      <rPr>
        <sz val="16"/>
        <rFont val="宋体"/>
        <charset val="134"/>
      </rPr>
      <t>户涉及资金</t>
    </r>
    <r>
      <rPr>
        <sz val="16"/>
        <rFont val="Times New Roman"/>
        <charset val="134"/>
      </rPr>
      <t>27</t>
    </r>
    <r>
      <rPr>
        <sz val="16"/>
        <rFont val="宋体"/>
        <charset val="134"/>
      </rPr>
      <t>万元（其中亚格恰克村</t>
    </r>
    <r>
      <rPr>
        <sz val="16"/>
        <rFont val="Times New Roman"/>
        <charset val="134"/>
      </rPr>
      <t>10</t>
    </r>
    <r>
      <rPr>
        <sz val="16"/>
        <rFont val="宋体"/>
        <charset val="134"/>
      </rPr>
      <t>户涉及资金</t>
    </r>
    <r>
      <rPr>
        <sz val="16"/>
        <rFont val="Times New Roman"/>
        <charset val="134"/>
      </rPr>
      <t>2</t>
    </r>
    <r>
      <rPr>
        <sz val="16"/>
        <rFont val="宋体"/>
        <charset val="134"/>
      </rPr>
      <t>万元；诺库其艾日克村</t>
    </r>
    <r>
      <rPr>
        <sz val="16"/>
        <rFont val="Times New Roman"/>
        <charset val="134"/>
      </rPr>
      <t>15</t>
    </r>
    <r>
      <rPr>
        <sz val="16"/>
        <rFont val="宋体"/>
        <charset val="134"/>
      </rPr>
      <t>户涉及资金</t>
    </r>
    <r>
      <rPr>
        <sz val="16"/>
        <rFont val="Times New Roman"/>
        <charset val="134"/>
      </rPr>
      <t>3</t>
    </r>
    <r>
      <rPr>
        <sz val="16"/>
        <rFont val="宋体"/>
        <charset val="134"/>
      </rPr>
      <t>万元；喀依恰艾日克村</t>
    </r>
    <r>
      <rPr>
        <sz val="16"/>
        <rFont val="Times New Roman"/>
        <charset val="134"/>
      </rPr>
      <t>22</t>
    </r>
    <r>
      <rPr>
        <sz val="16"/>
        <rFont val="宋体"/>
        <charset val="134"/>
      </rPr>
      <t>户涉及资金</t>
    </r>
    <r>
      <rPr>
        <sz val="16"/>
        <rFont val="Times New Roman"/>
        <charset val="134"/>
      </rPr>
      <t>4.4</t>
    </r>
    <r>
      <rPr>
        <sz val="16"/>
        <rFont val="宋体"/>
        <charset val="134"/>
      </rPr>
      <t>万元；奥达艾日克村</t>
    </r>
    <r>
      <rPr>
        <sz val="16"/>
        <rFont val="Times New Roman"/>
        <charset val="134"/>
      </rPr>
      <t>13</t>
    </r>
    <r>
      <rPr>
        <sz val="16"/>
        <rFont val="宋体"/>
        <charset val="134"/>
      </rPr>
      <t>户涉及资金</t>
    </r>
    <r>
      <rPr>
        <sz val="16"/>
        <rFont val="Times New Roman"/>
        <charset val="134"/>
      </rPr>
      <t>2.6</t>
    </r>
    <r>
      <rPr>
        <sz val="16"/>
        <rFont val="宋体"/>
        <charset val="134"/>
      </rPr>
      <t>万元；巴仁艾日克村</t>
    </r>
    <r>
      <rPr>
        <sz val="16"/>
        <rFont val="Times New Roman"/>
        <charset val="134"/>
      </rPr>
      <t>5</t>
    </r>
    <r>
      <rPr>
        <sz val="16"/>
        <rFont val="宋体"/>
        <charset val="134"/>
      </rPr>
      <t>户涉及资金</t>
    </r>
    <r>
      <rPr>
        <sz val="16"/>
        <rFont val="Times New Roman"/>
        <charset val="134"/>
      </rPr>
      <t>1</t>
    </r>
    <r>
      <rPr>
        <sz val="16"/>
        <rFont val="宋体"/>
        <charset val="134"/>
      </rPr>
      <t>万元；英其开艾日克村</t>
    </r>
    <r>
      <rPr>
        <sz val="16"/>
        <rFont val="Times New Roman"/>
        <charset val="134"/>
      </rPr>
      <t>7</t>
    </r>
    <r>
      <rPr>
        <sz val="16"/>
        <rFont val="宋体"/>
        <charset val="134"/>
      </rPr>
      <t>户涉及资金</t>
    </r>
    <r>
      <rPr>
        <sz val="16"/>
        <rFont val="Times New Roman"/>
        <charset val="134"/>
      </rPr>
      <t>1.4</t>
    </r>
    <r>
      <rPr>
        <sz val="16"/>
        <rFont val="宋体"/>
        <charset val="134"/>
      </rPr>
      <t>万元；拱拜提艾日克村</t>
    </r>
    <r>
      <rPr>
        <sz val="16"/>
        <rFont val="Times New Roman"/>
        <charset val="134"/>
      </rPr>
      <t>41</t>
    </r>
    <r>
      <rPr>
        <sz val="16"/>
        <rFont val="宋体"/>
        <charset val="134"/>
      </rPr>
      <t>户涉及资金</t>
    </r>
    <r>
      <rPr>
        <sz val="16"/>
        <rFont val="Times New Roman"/>
        <charset val="134"/>
      </rPr>
      <t>8.2</t>
    </r>
    <r>
      <rPr>
        <sz val="16"/>
        <rFont val="宋体"/>
        <charset val="134"/>
      </rPr>
      <t>万元；央其买里村</t>
    </r>
    <r>
      <rPr>
        <sz val="16"/>
        <rFont val="Times New Roman"/>
        <charset val="134"/>
      </rPr>
      <t>22</t>
    </r>
    <r>
      <rPr>
        <sz val="16"/>
        <rFont val="宋体"/>
        <charset val="134"/>
      </rPr>
      <t>户涉及资金</t>
    </r>
    <r>
      <rPr>
        <sz val="16"/>
        <rFont val="Times New Roman"/>
        <charset val="134"/>
      </rPr>
      <t>4.4</t>
    </r>
    <r>
      <rPr>
        <sz val="16"/>
        <rFont val="宋体"/>
        <charset val="134"/>
      </rPr>
      <t>万元）</t>
    </r>
  </si>
  <si>
    <t>支持高校毕业生、返乡农民工、退役军人等群体创业就业，充分发挥创业带动就业的积极作用，缓解群众创业融资难问题，不仅农户可以增收，促进了地方经济发展。</t>
  </si>
  <si>
    <t>AKT-DHJB-029-2</t>
  </si>
  <si>
    <r>
      <rPr>
        <sz val="16"/>
        <rFont val="宋体"/>
        <charset val="134"/>
      </rPr>
      <t>布伦口乡自主从事经营活动补助项目（</t>
    </r>
    <r>
      <rPr>
        <sz val="16"/>
        <rFont val="Times New Roman"/>
        <charset val="134"/>
      </rPr>
      <t>20</t>
    </r>
    <r>
      <rPr>
        <sz val="16"/>
        <rFont val="宋体"/>
        <charset val="134"/>
      </rPr>
      <t>平方米及以上）</t>
    </r>
  </si>
  <si>
    <t>布伦口村、苏巴什村、恰克尔艾格勒村、盖孜村</t>
  </si>
  <si>
    <r>
      <rPr>
        <sz val="16"/>
        <rFont val="宋体"/>
        <charset val="134"/>
      </rPr>
      <t>布伦口乡对取得相关资质或营业许可从事经营活动，生产或经营面积</t>
    </r>
    <r>
      <rPr>
        <sz val="16"/>
        <rFont val="Times New Roman"/>
        <charset val="134"/>
      </rPr>
      <t>20</t>
    </r>
    <r>
      <rPr>
        <sz val="16"/>
        <rFont val="宋体"/>
        <charset val="134"/>
      </rPr>
      <t>平方米（含）以上，正常经营至少</t>
    </r>
    <r>
      <rPr>
        <sz val="16"/>
        <rFont val="Times New Roman"/>
        <charset val="134"/>
      </rPr>
      <t>6</t>
    </r>
    <r>
      <rPr>
        <sz val="16"/>
        <rFont val="宋体"/>
        <charset val="134"/>
      </rPr>
      <t>个月的给予补助。补助</t>
    </r>
    <r>
      <rPr>
        <sz val="16"/>
        <rFont val="Times New Roman"/>
        <charset val="134"/>
      </rPr>
      <t>49</t>
    </r>
    <r>
      <rPr>
        <sz val="16"/>
        <rFont val="宋体"/>
        <charset val="134"/>
      </rPr>
      <t>户，共计</t>
    </r>
    <r>
      <rPr>
        <sz val="16"/>
        <rFont val="Times New Roman"/>
        <charset val="134"/>
      </rPr>
      <t>9.8</t>
    </r>
    <r>
      <rPr>
        <sz val="16"/>
        <rFont val="宋体"/>
        <charset val="134"/>
      </rPr>
      <t>万元（其中布伦口村</t>
    </r>
    <r>
      <rPr>
        <sz val="16"/>
        <rFont val="Times New Roman"/>
        <charset val="134"/>
      </rPr>
      <t>8</t>
    </r>
    <r>
      <rPr>
        <sz val="16"/>
        <rFont val="宋体"/>
        <charset val="134"/>
      </rPr>
      <t>户</t>
    </r>
    <r>
      <rPr>
        <sz val="16"/>
        <rFont val="Times New Roman"/>
        <charset val="134"/>
      </rPr>
      <t>1.6</t>
    </r>
    <r>
      <rPr>
        <sz val="16"/>
        <rFont val="宋体"/>
        <charset val="134"/>
      </rPr>
      <t>万元、恰克拉克村</t>
    </r>
    <r>
      <rPr>
        <sz val="16"/>
        <rFont val="Times New Roman"/>
        <charset val="134"/>
      </rPr>
      <t>13</t>
    </r>
    <r>
      <rPr>
        <sz val="16"/>
        <rFont val="宋体"/>
        <charset val="134"/>
      </rPr>
      <t>户</t>
    </r>
    <r>
      <rPr>
        <sz val="16"/>
        <rFont val="Times New Roman"/>
        <charset val="134"/>
      </rPr>
      <t>2.6</t>
    </r>
    <r>
      <rPr>
        <sz val="16"/>
        <rFont val="宋体"/>
        <charset val="134"/>
      </rPr>
      <t>万元、苏巴什村</t>
    </r>
    <r>
      <rPr>
        <sz val="16"/>
        <rFont val="Times New Roman"/>
        <charset val="134"/>
      </rPr>
      <t>11</t>
    </r>
    <r>
      <rPr>
        <sz val="16"/>
        <rFont val="宋体"/>
        <charset val="134"/>
      </rPr>
      <t>户</t>
    </r>
    <r>
      <rPr>
        <sz val="16"/>
        <rFont val="Times New Roman"/>
        <charset val="134"/>
      </rPr>
      <t>2.2</t>
    </r>
    <r>
      <rPr>
        <sz val="16"/>
        <rFont val="宋体"/>
        <charset val="134"/>
      </rPr>
      <t>万元、盖孜村</t>
    </r>
    <r>
      <rPr>
        <sz val="16"/>
        <rFont val="Times New Roman"/>
        <charset val="134"/>
      </rPr>
      <t>15</t>
    </r>
    <r>
      <rPr>
        <sz val="16"/>
        <rFont val="宋体"/>
        <charset val="134"/>
      </rPr>
      <t>户</t>
    </r>
    <r>
      <rPr>
        <sz val="16"/>
        <rFont val="Times New Roman"/>
        <charset val="134"/>
      </rPr>
      <t>3</t>
    </r>
    <r>
      <rPr>
        <sz val="16"/>
        <rFont val="宋体"/>
        <charset val="134"/>
      </rPr>
      <t>万元、托喀依村</t>
    </r>
    <r>
      <rPr>
        <sz val="16"/>
        <rFont val="Times New Roman"/>
        <charset val="134"/>
      </rPr>
      <t>2</t>
    </r>
    <r>
      <rPr>
        <sz val="16"/>
        <rFont val="宋体"/>
        <charset val="134"/>
      </rPr>
      <t>户</t>
    </r>
    <r>
      <rPr>
        <sz val="16"/>
        <rFont val="Times New Roman"/>
        <charset val="134"/>
      </rPr>
      <t>0.4</t>
    </r>
    <r>
      <rPr>
        <sz val="16"/>
        <rFont val="宋体"/>
        <charset val="134"/>
      </rPr>
      <t>万元）。</t>
    </r>
  </si>
  <si>
    <t>对主动从事生产经营农户补贴，补助生产经营成本，支持鼓励农户发展旅游和服务第三产业</t>
  </si>
  <si>
    <t>对主动从事生产经营农户补贴，补助生产经营成本，支持鼓励农户自主创业，发展旅游和服务第三产业增收</t>
  </si>
  <si>
    <t>AKT-DHJB-029-3</t>
  </si>
  <si>
    <r>
      <rPr>
        <sz val="16"/>
        <rFont val="宋体"/>
        <charset val="134"/>
      </rPr>
      <t>喀热开其克乡自主从事经营活动补助项目（</t>
    </r>
    <r>
      <rPr>
        <sz val="16"/>
        <rFont val="Times New Roman"/>
        <charset val="134"/>
      </rPr>
      <t>20</t>
    </r>
    <r>
      <rPr>
        <sz val="16"/>
        <rFont val="宋体"/>
        <charset val="134"/>
      </rPr>
      <t>平方米及以上）</t>
    </r>
  </si>
  <si>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43</t>
    </r>
    <r>
      <rPr>
        <sz val="16"/>
        <rFont val="宋体"/>
        <charset val="134"/>
      </rPr>
      <t>户。自主从事经营活动生产经营面积在</t>
    </r>
    <r>
      <rPr>
        <sz val="16"/>
        <rFont val="Times New Roman"/>
        <charset val="134"/>
      </rPr>
      <t>20</t>
    </r>
    <r>
      <rPr>
        <sz val="16"/>
        <rFont val="宋体"/>
        <charset val="134"/>
      </rPr>
      <t>平方以上的</t>
    </r>
    <r>
      <rPr>
        <sz val="16"/>
        <rFont val="Times New Roman"/>
        <charset val="134"/>
      </rPr>
      <t>43</t>
    </r>
    <r>
      <rPr>
        <sz val="16"/>
        <rFont val="宋体"/>
        <charset val="134"/>
      </rPr>
      <t>户，户</t>
    </r>
    <r>
      <rPr>
        <sz val="16"/>
        <rFont val="Times New Roman"/>
        <charset val="134"/>
      </rPr>
      <t>/0.2</t>
    </r>
    <r>
      <rPr>
        <sz val="16"/>
        <rFont val="宋体"/>
        <charset val="134"/>
      </rPr>
      <t>万元，计划投入补助资金8.</t>
    </r>
    <r>
      <rPr>
        <sz val="16"/>
        <rFont val="Times New Roman"/>
        <charset val="134"/>
      </rPr>
      <t>6</t>
    </r>
    <r>
      <rPr>
        <sz val="16"/>
        <rFont val="宋体"/>
        <charset val="134"/>
      </rPr>
      <t>万元</t>
    </r>
  </si>
  <si>
    <r>
      <rPr>
        <sz val="16"/>
        <rFont val="宋体"/>
        <charset val="134"/>
      </rPr>
      <t>产业精准入户项目发展壮大的优势，计划精准补助入户</t>
    </r>
    <r>
      <rPr>
        <sz val="16"/>
        <rFont val="Times New Roman"/>
        <charset val="134"/>
      </rPr>
      <t>40</t>
    </r>
    <r>
      <rPr>
        <sz val="16"/>
        <rFont val="宋体"/>
        <charset val="134"/>
      </rPr>
      <t>户（含监测帮扶家庭），结合农户产业到户先实施在在补助的方式，巩固拓展发展家庭生产，增加</t>
    </r>
    <r>
      <rPr>
        <sz val="16"/>
        <rFont val="Times New Roman"/>
        <charset val="134"/>
      </rPr>
      <t>40</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</si>
  <si>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40</t>
    </r>
    <r>
      <rPr>
        <sz val="16"/>
        <rFont val="宋体"/>
        <charset val="134"/>
      </rPr>
      <t>户已脱贫户（含监测帮扶家庭）产业发展，进一步带动自身经济增长；确保已脱贫户（含监测帮扶家庭）脱贫后稳得住，有产业，能发展；激发内生动力，，确保脱贫后能持续发展。</t>
    </r>
  </si>
  <si>
    <t>AKT-DHJB-029-4</t>
  </si>
  <si>
    <r>
      <rPr>
        <sz val="16"/>
        <rFont val="宋体"/>
        <charset val="134"/>
      </rPr>
      <t>克孜勒陶镇自主从事经营活动补助项目（</t>
    </r>
    <r>
      <rPr>
        <sz val="16"/>
        <rFont val="Times New Roman"/>
        <charset val="134"/>
      </rPr>
      <t>20</t>
    </r>
    <r>
      <rPr>
        <sz val="16"/>
        <rFont val="宋体"/>
        <charset val="134"/>
      </rPr>
      <t>平方米及以上）</t>
    </r>
  </si>
  <si>
    <t>克孜勒陶镇（托云都克村、喀拉塔什村、其木干村、乌尔都隆窝孜村、塔木村、红新村、喀普喀村）</t>
  </si>
  <si>
    <r>
      <rPr>
        <sz val="16"/>
        <rFont val="宋体"/>
        <charset val="134"/>
      </rPr>
      <t>对红新村</t>
    </r>
    <r>
      <rPr>
        <sz val="16"/>
        <rFont val="Times New Roman"/>
        <charset val="134"/>
      </rPr>
      <t>3</t>
    </r>
    <r>
      <rPr>
        <sz val="16"/>
        <rFont val="宋体"/>
        <charset val="134"/>
      </rPr>
      <t>户自主创业经营面积</t>
    </r>
    <r>
      <rPr>
        <sz val="16"/>
        <rFont val="Times New Roman"/>
        <charset val="134"/>
      </rPr>
      <t>20</t>
    </r>
    <r>
      <rPr>
        <sz val="16"/>
        <rFont val="宋体"/>
        <charset val="134"/>
      </rPr>
      <t>平方以上，正常经营</t>
    </r>
    <r>
      <rPr>
        <sz val="16"/>
        <rFont val="Times New Roman"/>
        <charset val="134"/>
      </rPr>
      <t>6</t>
    </r>
    <r>
      <rPr>
        <sz val="16"/>
        <rFont val="宋体"/>
        <charset val="134"/>
      </rPr>
      <t>个月以上人员进行补助，对喀拉塔什村</t>
    </r>
    <r>
      <rPr>
        <sz val="16"/>
        <rFont val="Times New Roman"/>
        <charset val="134"/>
      </rPr>
      <t>3</t>
    </r>
    <r>
      <rPr>
        <sz val="16"/>
        <rFont val="宋体"/>
        <charset val="134"/>
      </rPr>
      <t>户自主创业经营面积</t>
    </r>
    <r>
      <rPr>
        <sz val="16"/>
        <rFont val="Times New Roman"/>
        <charset val="134"/>
      </rPr>
      <t>20</t>
    </r>
    <r>
      <rPr>
        <sz val="16"/>
        <rFont val="宋体"/>
        <charset val="134"/>
      </rPr>
      <t>平方以上，正常经营</t>
    </r>
    <r>
      <rPr>
        <sz val="16"/>
        <rFont val="Times New Roman"/>
        <charset val="134"/>
      </rPr>
      <t>6</t>
    </r>
    <r>
      <rPr>
        <sz val="16"/>
        <rFont val="宋体"/>
        <charset val="134"/>
      </rPr>
      <t>个月以上人员进行补助，对喀普喀村</t>
    </r>
    <r>
      <rPr>
        <sz val="16"/>
        <rFont val="Times New Roman"/>
        <charset val="134"/>
      </rPr>
      <t>5</t>
    </r>
    <r>
      <rPr>
        <sz val="16"/>
        <rFont val="宋体"/>
        <charset val="134"/>
      </rPr>
      <t>户自主创业经营面积</t>
    </r>
    <r>
      <rPr>
        <sz val="16"/>
        <rFont val="Times New Roman"/>
        <charset val="134"/>
      </rPr>
      <t>20</t>
    </r>
    <r>
      <rPr>
        <sz val="16"/>
        <rFont val="宋体"/>
        <charset val="134"/>
      </rPr>
      <t>平方以上，正常经营</t>
    </r>
    <r>
      <rPr>
        <sz val="16"/>
        <rFont val="Times New Roman"/>
        <charset val="134"/>
      </rPr>
      <t>6</t>
    </r>
    <r>
      <rPr>
        <sz val="16"/>
        <rFont val="宋体"/>
        <charset val="134"/>
      </rPr>
      <t>个月以上人员进行补助，对其木干村</t>
    </r>
    <r>
      <rPr>
        <sz val="16"/>
        <rFont val="Times New Roman"/>
        <charset val="134"/>
      </rPr>
      <t>14</t>
    </r>
    <r>
      <rPr>
        <sz val="16"/>
        <rFont val="宋体"/>
        <charset val="134"/>
      </rPr>
      <t>户自主创业经营面积</t>
    </r>
    <r>
      <rPr>
        <sz val="16"/>
        <rFont val="Times New Roman"/>
        <charset val="134"/>
      </rPr>
      <t>20</t>
    </r>
    <r>
      <rPr>
        <sz val="16"/>
        <rFont val="宋体"/>
        <charset val="134"/>
      </rPr>
      <t>平方以上，正常经营</t>
    </r>
    <r>
      <rPr>
        <sz val="16"/>
        <rFont val="Times New Roman"/>
        <charset val="134"/>
      </rPr>
      <t>6</t>
    </r>
    <r>
      <rPr>
        <sz val="16"/>
        <rFont val="宋体"/>
        <charset val="134"/>
      </rPr>
      <t>个月以上人员进行补助，对塔木村11户自主创业经营面积</t>
    </r>
    <r>
      <rPr>
        <sz val="16"/>
        <rFont val="Times New Roman"/>
        <charset val="134"/>
      </rPr>
      <t>20</t>
    </r>
    <r>
      <rPr>
        <sz val="16"/>
        <rFont val="宋体"/>
        <charset val="134"/>
      </rPr>
      <t>平方以上，正常经营</t>
    </r>
    <r>
      <rPr>
        <sz val="16"/>
        <rFont val="Times New Roman"/>
        <charset val="134"/>
      </rPr>
      <t>3</t>
    </r>
    <r>
      <rPr>
        <sz val="16"/>
        <rFont val="宋体"/>
        <charset val="134"/>
      </rPr>
      <t>个月以上人员进行补助；每户补助</t>
    </r>
    <r>
      <rPr>
        <sz val="16"/>
        <rFont val="Times New Roman"/>
        <charset val="134"/>
      </rPr>
      <t>0.2</t>
    </r>
    <r>
      <rPr>
        <sz val="16"/>
        <rFont val="宋体"/>
        <charset val="134"/>
      </rPr>
      <t>万元，共36户，补助7.2万元。</t>
    </r>
  </si>
  <si>
    <t>鼓励群众自主创业，持续激发内生动力，促进群众致富增收</t>
  </si>
  <si>
    <t>AKT-DHJB-029-5</t>
  </si>
  <si>
    <r>
      <rPr>
        <sz val="16"/>
        <rFont val="宋体"/>
        <charset val="134"/>
      </rPr>
      <t>恰尔隆镇自主从事经营活动补助项目（</t>
    </r>
    <r>
      <rPr>
        <sz val="16"/>
        <rFont val="Times New Roman"/>
        <charset val="134"/>
      </rPr>
      <t>20</t>
    </r>
    <r>
      <rPr>
        <sz val="16"/>
        <rFont val="宋体"/>
        <charset val="134"/>
      </rPr>
      <t>平方米及以上）</t>
    </r>
  </si>
  <si>
    <r>
      <rPr>
        <sz val="16"/>
        <rFont val="宋体"/>
        <charset val="134"/>
      </rPr>
      <t>自主从事经营活动</t>
    </r>
    <r>
      <rPr>
        <sz val="16"/>
        <rFont val="Times New Roman"/>
        <charset val="134"/>
      </rPr>
      <t>20</t>
    </r>
    <r>
      <rPr>
        <sz val="16"/>
        <rFont val="宋体"/>
        <charset val="134"/>
      </rPr>
      <t>平方以上共</t>
    </r>
    <r>
      <rPr>
        <sz val="16"/>
        <rFont val="Times New Roman"/>
        <charset val="134"/>
      </rPr>
      <t>106</t>
    </r>
    <r>
      <rPr>
        <sz val="16"/>
        <rFont val="宋体"/>
        <charset val="134"/>
      </rPr>
      <t>户。计划投资21.2万元。</t>
    </r>
  </si>
  <si>
    <t>通过实施本项目，激发辖区内群众创业动力，提升低群众收入。</t>
  </si>
  <si>
    <t>本项目实施后，加快建立创业人员创业格局，掀起创业热潮，创造更多就近就地机会</t>
  </si>
  <si>
    <t>AKT-DHJB-029-6</t>
  </si>
  <si>
    <r>
      <rPr>
        <sz val="16"/>
        <rFont val="宋体"/>
        <charset val="134"/>
      </rPr>
      <t>皮拉勒乡自主从事经营活动补助项目（</t>
    </r>
    <r>
      <rPr>
        <sz val="16"/>
        <rFont val="Times New Roman"/>
        <charset val="134"/>
      </rPr>
      <t>20</t>
    </r>
    <r>
      <rPr>
        <sz val="16"/>
        <rFont val="宋体"/>
        <charset val="134"/>
      </rPr>
      <t>平方米及以上）</t>
    </r>
  </si>
  <si>
    <r>
      <rPr>
        <sz val="16"/>
        <rFont val="宋体"/>
        <charset val="134"/>
      </rPr>
      <t>恰尔巴格村</t>
    </r>
    <r>
      <rPr>
        <sz val="16"/>
        <rFont val="Times New Roman"/>
        <charset val="134"/>
      </rPr>
      <t>42</t>
    </r>
    <r>
      <rPr>
        <sz val="16"/>
        <rFont val="宋体"/>
        <charset val="134"/>
      </rPr>
      <t>户，共计</t>
    </r>
    <r>
      <rPr>
        <sz val="16"/>
        <rFont val="Times New Roman"/>
        <charset val="134"/>
      </rPr>
      <t>42</t>
    </r>
    <r>
      <rPr>
        <sz val="16"/>
        <rFont val="宋体"/>
        <charset val="134"/>
      </rPr>
      <t>处店铺，共计</t>
    </r>
    <r>
      <rPr>
        <sz val="16"/>
        <rFont val="Times New Roman"/>
        <charset val="134"/>
      </rPr>
      <t>8.4</t>
    </r>
    <r>
      <rPr>
        <sz val="16"/>
        <rFont val="宋体"/>
        <charset val="134"/>
      </rPr>
      <t>万元；阿克土村</t>
    </r>
    <r>
      <rPr>
        <sz val="16"/>
        <rFont val="Times New Roman"/>
        <charset val="134"/>
      </rPr>
      <t>20</t>
    </r>
    <r>
      <rPr>
        <sz val="16"/>
        <rFont val="宋体"/>
        <charset val="134"/>
      </rPr>
      <t>户，共计</t>
    </r>
    <r>
      <rPr>
        <sz val="16"/>
        <rFont val="Times New Roman"/>
        <charset val="134"/>
      </rPr>
      <t>20</t>
    </r>
    <r>
      <rPr>
        <sz val="16"/>
        <rFont val="宋体"/>
        <charset val="134"/>
      </rPr>
      <t>处店铺，共计</t>
    </r>
    <r>
      <rPr>
        <sz val="16"/>
        <rFont val="Times New Roman"/>
        <charset val="134"/>
      </rPr>
      <t>4</t>
    </r>
    <r>
      <rPr>
        <sz val="16"/>
        <rFont val="宋体"/>
        <charset val="134"/>
      </rPr>
      <t>万元；阔苏拉村</t>
    </r>
    <r>
      <rPr>
        <sz val="16"/>
        <rFont val="Times New Roman"/>
        <charset val="134"/>
      </rPr>
      <t>18</t>
    </r>
    <r>
      <rPr>
        <sz val="16"/>
        <rFont val="宋体"/>
        <charset val="134"/>
      </rPr>
      <t>户，共计</t>
    </r>
    <r>
      <rPr>
        <sz val="16"/>
        <rFont val="Times New Roman"/>
        <charset val="134"/>
      </rPr>
      <t>18</t>
    </r>
    <r>
      <rPr>
        <sz val="16"/>
        <rFont val="宋体"/>
        <charset val="134"/>
      </rPr>
      <t>处店铺，共计</t>
    </r>
    <r>
      <rPr>
        <sz val="16"/>
        <rFont val="Times New Roman"/>
        <charset val="134"/>
      </rPr>
      <t>3.6</t>
    </r>
    <r>
      <rPr>
        <sz val="16"/>
        <rFont val="宋体"/>
        <charset val="134"/>
      </rPr>
      <t>万元；霍伊拉阿勒迪村</t>
    </r>
    <r>
      <rPr>
        <sz val="16"/>
        <rFont val="Times New Roman"/>
        <charset val="134"/>
      </rPr>
      <t>15</t>
    </r>
    <r>
      <rPr>
        <sz val="16"/>
        <rFont val="宋体"/>
        <charset val="134"/>
      </rPr>
      <t>户，共计</t>
    </r>
    <r>
      <rPr>
        <sz val="16"/>
        <rFont val="Times New Roman"/>
        <charset val="134"/>
      </rPr>
      <t>15</t>
    </r>
    <r>
      <rPr>
        <sz val="16"/>
        <rFont val="宋体"/>
        <charset val="134"/>
      </rPr>
      <t>处店铺，共计</t>
    </r>
    <r>
      <rPr>
        <sz val="16"/>
        <rFont val="Times New Roman"/>
        <charset val="134"/>
      </rPr>
      <t>3</t>
    </r>
    <r>
      <rPr>
        <sz val="16"/>
        <rFont val="宋体"/>
        <charset val="134"/>
      </rPr>
      <t>万元；英阿尔帕村</t>
    </r>
    <r>
      <rPr>
        <sz val="16"/>
        <rFont val="Times New Roman"/>
        <charset val="134"/>
      </rPr>
      <t>12</t>
    </r>
    <r>
      <rPr>
        <sz val="16"/>
        <rFont val="宋体"/>
        <charset val="134"/>
      </rPr>
      <t>户，共计</t>
    </r>
    <r>
      <rPr>
        <sz val="16"/>
        <rFont val="Times New Roman"/>
        <charset val="134"/>
      </rPr>
      <t>12</t>
    </r>
    <r>
      <rPr>
        <sz val="16"/>
        <rFont val="宋体"/>
        <charset val="134"/>
      </rPr>
      <t>处店铺，共计</t>
    </r>
    <r>
      <rPr>
        <sz val="16"/>
        <rFont val="Times New Roman"/>
        <charset val="134"/>
      </rPr>
      <t>2.4</t>
    </r>
    <r>
      <rPr>
        <sz val="16"/>
        <rFont val="宋体"/>
        <charset val="134"/>
      </rPr>
      <t>万元；阿克提其村</t>
    </r>
    <r>
      <rPr>
        <sz val="16"/>
        <rFont val="Times New Roman"/>
        <charset val="134"/>
      </rPr>
      <t>10</t>
    </r>
    <r>
      <rPr>
        <sz val="16"/>
        <rFont val="宋体"/>
        <charset val="134"/>
      </rPr>
      <t>户，共计</t>
    </r>
    <r>
      <rPr>
        <sz val="16"/>
        <rFont val="Times New Roman"/>
        <charset val="134"/>
      </rPr>
      <t>10</t>
    </r>
    <r>
      <rPr>
        <sz val="16"/>
        <rFont val="宋体"/>
        <charset val="134"/>
      </rPr>
      <t>处店铺，共计</t>
    </r>
    <r>
      <rPr>
        <sz val="16"/>
        <rFont val="Times New Roman"/>
        <charset val="134"/>
      </rPr>
      <t>2</t>
    </r>
    <r>
      <rPr>
        <sz val="16"/>
        <rFont val="宋体"/>
        <charset val="134"/>
      </rPr>
      <t>万元；托格其村</t>
    </r>
    <r>
      <rPr>
        <sz val="16"/>
        <rFont val="Times New Roman"/>
        <charset val="134"/>
      </rPr>
      <t>4</t>
    </r>
    <r>
      <rPr>
        <sz val="16"/>
        <rFont val="宋体"/>
        <charset val="134"/>
      </rPr>
      <t>户，共计</t>
    </r>
    <r>
      <rPr>
        <sz val="16"/>
        <rFont val="Times New Roman"/>
        <charset val="134"/>
      </rPr>
      <t>4</t>
    </r>
    <r>
      <rPr>
        <sz val="16"/>
        <rFont val="宋体"/>
        <charset val="134"/>
      </rPr>
      <t>处店铺，共计</t>
    </r>
    <r>
      <rPr>
        <sz val="16"/>
        <rFont val="Times New Roman"/>
        <charset val="134"/>
      </rPr>
      <t>0.8</t>
    </r>
    <r>
      <rPr>
        <sz val="16"/>
        <rFont val="宋体"/>
        <charset val="134"/>
      </rPr>
      <t>万元；依也勒干村</t>
    </r>
    <r>
      <rPr>
        <sz val="16"/>
        <rFont val="Times New Roman"/>
        <charset val="134"/>
      </rPr>
      <t>4</t>
    </r>
    <r>
      <rPr>
        <sz val="16"/>
        <rFont val="宋体"/>
        <charset val="134"/>
      </rPr>
      <t>户，共计</t>
    </r>
    <r>
      <rPr>
        <sz val="16"/>
        <rFont val="Times New Roman"/>
        <charset val="134"/>
      </rPr>
      <t>4</t>
    </r>
    <r>
      <rPr>
        <sz val="16"/>
        <rFont val="宋体"/>
        <charset val="134"/>
      </rPr>
      <t>处店铺，共计</t>
    </r>
    <r>
      <rPr>
        <sz val="16"/>
        <rFont val="Times New Roman"/>
        <charset val="134"/>
      </rPr>
      <t>0.8</t>
    </r>
    <r>
      <rPr>
        <sz val="16"/>
        <rFont val="宋体"/>
        <charset val="134"/>
      </rPr>
      <t>万元；依克其来村，共计</t>
    </r>
    <r>
      <rPr>
        <sz val="16"/>
        <rFont val="Times New Roman"/>
        <charset val="134"/>
      </rPr>
      <t>3</t>
    </r>
    <r>
      <rPr>
        <sz val="16"/>
        <rFont val="宋体"/>
        <charset val="134"/>
      </rPr>
      <t>处店铺，共计</t>
    </r>
    <r>
      <rPr>
        <sz val="16"/>
        <rFont val="Times New Roman"/>
        <charset val="134"/>
      </rPr>
      <t>0.6</t>
    </r>
    <r>
      <rPr>
        <sz val="16"/>
        <rFont val="宋体"/>
        <charset val="134"/>
      </rPr>
      <t>万元；塔孜勒克村</t>
    </r>
    <r>
      <rPr>
        <sz val="16"/>
        <rFont val="Times New Roman"/>
        <charset val="134"/>
      </rPr>
      <t>1</t>
    </r>
    <r>
      <rPr>
        <sz val="16"/>
        <rFont val="宋体"/>
        <charset val="134"/>
      </rPr>
      <t>户，共计</t>
    </r>
    <r>
      <rPr>
        <sz val="16"/>
        <rFont val="Times New Roman"/>
        <charset val="134"/>
      </rPr>
      <t>1</t>
    </r>
    <r>
      <rPr>
        <sz val="16"/>
        <rFont val="宋体"/>
        <charset val="134"/>
      </rPr>
      <t>处店铺，共计</t>
    </r>
    <r>
      <rPr>
        <sz val="16"/>
        <rFont val="Times New Roman"/>
        <charset val="134"/>
      </rPr>
      <t>0.2</t>
    </r>
    <r>
      <rPr>
        <sz val="16"/>
        <rFont val="宋体"/>
        <charset val="134"/>
      </rPr>
      <t>万元；自主从事经营活动</t>
    </r>
    <r>
      <rPr>
        <sz val="16"/>
        <rFont val="Times New Roman"/>
        <charset val="134"/>
      </rPr>
      <t>129</t>
    </r>
    <r>
      <rPr>
        <sz val="16"/>
        <rFont val="宋体"/>
        <charset val="134"/>
      </rPr>
      <t>户，按照每户补助</t>
    </r>
    <r>
      <rPr>
        <sz val="16"/>
        <rFont val="Times New Roman"/>
        <charset val="134"/>
      </rPr>
      <t>0.2</t>
    </r>
    <r>
      <rPr>
        <sz val="16"/>
        <rFont val="宋体"/>
        <charset val="134"/>
      </rPr>
      <t>万元的标准，共计补助</t>
    </r>
    <r>
      <rPr>
        <sz val="16"/>
        <rFont val="Times New Roman"/>
        <charset val="134"/>
      </rPr>
      <t>25.8</t>
    </r>
    <r>
      <rPr>
        <sz val="16"/>
        <rFont val="宋体"/>
        <charset val="134"/>
      </rPr>
      <t>万元。</t>
    </r>
  </si>
  <si>
    <r>
      <rPr>
        <sz val="16"/>
        <rFont val="宋体"/>
        <charset val="134"/>
      </rPr>
      <t>壮大发展入户项目，可巩固拓展</t>
    </r>
    <r>
      <rPr>
        <sz val="16"/>
        <rFont val="Times New Roman"/>
        <charset val="134"/>
      </rPr>
      <t>129</t>
    </r>
    <r>
      <rPr>
        <sz val="16"/>
        <rFont val="宋体"/>
        <charset val="134"/>
      </rPr>
      <t>户已脱贫户（含监测帮扶家庭）产业发展，进一步带动自身经济增长；确保已脱贫户（含监测帮扶家庭）脱贫后稳得住，有产业，能发展；激发内生动力，确保脱贫后能发展</t>
    </r>
  </si>
  <si>
    <t>AKT-DHJB-029-7</t>
  </si>
  <si>
    <r>
      <rPr>
        <sz val="16"/>
        <rFont val="宋体"/>
        <charset val="134"/>
      </rPr>
      <t>木吉乡自主从事经营活动补助项目（</t>
    </r>
    <r>
      <rPr>
        <sz val="16"/>
        <rFont val="Times New Roman"/>
        <charset val="134"/>
      </rPr>
      <t>20</t>
    </r>
    <r>
      <rPr>
        <sz val="16"/>
        <rFont val="宋体"/>
        <charset val="134"/>
      </rPr>
      <t>平方米及以上）</t>
    </r>
  </si>
  <si>
    <t>木吉乡木吉村、布拉克村</t>
  </si>
  <si>
    <r>
      <rPr>
        <sz val="16"/>
        <rFont val="Times New Roman"/>
        <charset val="134"/>
      </rPr>
      <t>16</t>
    </r>
    <r>
      <rPr>
        <sz val="16"/>
        <rFont val="宋体"/>
        <charset val="134"/>
      </rPr>
      <t>户自主创业从事农业农村生产生活服务经营活动，经营场所</t>
    </r>
    <r>
      <rPr>
        <sz val="16"/>
        <rFont val="Times New Roman"/>
        <charset val="134"/>
      </rPr>
      <t>20</t>
    </r>
    <r>
      <rPr>
        <sz val="16"/>
        <rFont val="宋体"/>
        <charset val="134"/>
      </rPr>
      <t>平米以上（含</t>
    </r>
    <r>
      <rPr>
        <sz val="16"/>
        <rFont val="Times New Roman"/>
        <charset val="134"/>
      </rPr>
      <t>20</t>
    </r>
    <r>
      <rPr>
        <sz val="16"/>
        <rFont val="宋体"/>
        <charset val="134"/>
      </rPr>
      <t>平方米），并经营</t>
    </r>
    <r>
      <rPr>
        <sz val="16"/>
        <rFont val="Times New Roman"/>
        <charset val="134"/>
      </rPr>
      <t>6</t>
    </r>
    <r>
      <rPr>
        <sz val="16"/>
        <rFont val="宋体"/>
        <charset val="134"/>
      </rPr>
      <t>个月以上，每户补助</t>
    </r>
    <r>
      <rPr>
        <sz val="16"/>
        <rFont val="Times New Roman"/>
        <charset val="134"/>
      </rPr>
      <t>0.2</t>
    </r>
    <r>
      <rPr>
        <sz val="16"/>
        <rFont val="宋体"/>
        <charset val="134"/>
      </rPr>
      <t>万元。（其中木吉村</t>
    </r>
    <r>
      <rPr>
        <sz val="16"/>
        <rFont val="Times New Roman"/>
        <charset val="134"/>
      </rPr>
      <t>12</t>
    </r>
    <r>
      <rPr>
        <sz val="16"/>
        <rFont val="宋体"/>
        <charset val="134"/>
      </rPr>
      <t>户，补助</t>
    </r>
    <r>
      <rPr>
        <sz val="16"/>
        <rFont val="Times New Roman"/>
        <charset val="134"/>
      </rPr>
      <t>2.4</t>
    </r>
    <r>
      <rPr>
        <sz val="16"/>
        <rFont val="宋体"/>
        <charset val="134"/>
      </rPr>
      <t>万元、布拉克村</t>
    </r>
    <r>
      <rPr>
        <sz val="16"/>
        <rFont val="Times New Roman"/>
        <charset val="134"/>
      </rPr>
      <t>4</t>
    </r>
    <r>
      <rPr>
        <sz val="16"/>
        <rFont val="宋体"/>
        <charset val="134"/>
      </rPr>
      <t>户，补助</t>
    </r>
    <r>
      <rPr>
        <sz val="16"/>
        <rFont val="Times New Roman"/>
        <charset val="134"/>
      </rPr>
      <t>0.8</t>
    </r>
    <r>
      <rPr>
        <sz val="16"/>
        <rFont val="宋体"/>
        <charset val="134"/>
      </rPr>
      <t>万元。）</t>
    </r>
  </si>
  <si>
    <t>通过对自主创业的扶持，增加其他人员创业积极性，稳定增收</t>
  </si>
  <si>
    <r>
      <rPr>
        <sz val="16"/>
        <rFont val="宋体"/>
        <charset val="134"/>
      </rPr>
      <t>对</t>
    </r>
    <r>
      <rPr>
        <sz val="16"/>
        <rFont val="Times New Roman"/>
        <charset val="134"/>
      </rPr>
      <t>16</t>
    </r>
    <r>
      <rPr>
        <sz val="16"/>
        <rFont val="宋体"/>
        <charset val="134"/>
      </rPr>
      <t>人自主创业扶持，增加收入，调动区域内其他人员创业积极性</t>
    </r>
  </si>
  <si>
    <t>AKT-DHJB-029-8</t>
  </si>
  <si>
    <r>
      <rPr>
        <sz val="16"/>
        <rFont val="宋体"/>
        <charset val="134"/>
      </rPr>
      <t>玉麦镇自主从事经营活动补助项目（</t>
    </r>
    <r>
      <rPr>
        <sz val="16"/>
        <rFont val="Times New Roman"/>
        <charset val="134"/>
      </rPr>
      <t>20</t>
    </r>
    <r>
      <rPr>
        <sz val="16"/>
        <rFont val="宋体"/>
        <charset val="134"/>
      </rPr>
      <t>平方米及以上）</t>
    </r>
  </si>
  <si>
    <t>恰格尔村、玉麦村、阿勒吞其村、阿玛希村、尤喀克霍伊拉村、喀什艾日克村、加依铁热克村、库尔巴格村、兰干村、霍伊拉艾日克村</t>
  </si>
  <si>
    <r>
      <rPr>
        <sz val="16"/>
        <rFont val="宋体"/>
        <charset val="134"/>
      </rPr>
      <t>玉麦镇计划对自主创业开店的农户进行补助，门面房开店</t>
    </r>
    <r>
      <rPr>
        <sz val="16"/>
        <rFont val="Times New Roman"/>
        <charset val="134"/>
      </rPr>
      <t>163</t>
    </r>
    <r>
      <rPr>
        <sz val="16"/>
        <rFont val="宋体"/>
        <charset val="134"/>
      </rPr>
      <t>户，每户补助</t>
    </r>
    <r>
      <rPr>
        <sz val="16"/>
        <rFont val="Times New Roman"/>
        <charset val="134"/>
      </rPr>
      <t>0.2</t>
    </r>
    <r>
      <rPr>
        <sz val="16"/>
        <rFont val="宋体"/>
        <charset val="134"/>
      </rPr>
      <t>万元，计划补助</t>
    </r>
    <r>
      <rPr>
        <sz val="16"/>
        <rFont val="Times New Roman"/>
        <charset val="134"/>
      </rPr>
      <t>32.6</t>
    </r>
    <r>
      <rPr>
        <sz val="16"/>
        <rFont val="宋体"/>
        <charset val="134"/>
      </rPr>
      <t>万元。其中：玉麦村</t>
    </r>
    <r>
      <rPr>
        <sz val="16"/>
        <rFont val="Times New Roman"/>
        <charset val="134"/>
      </rPr>
      <t>63</t>
    </r>
    <r>
      <rPr>
        <sz val="16"/>
        <rFont val="宋体"/>
        <charset val="134"/>
      </rPr>
      <t>户，阿勒吞其村</t>
    </r>
    <r>
      <rPr>
        <sz val="16"/>
        <rFont val="Times New Roman"/>
        <charset val="134"/>
      </rPr>
      <t>5</t>
    </r>
    <r>
      <rPr>
        <sz val="16"/>
        <rFont val="宋体"/>
        <charset val="134"/>
      </rPr>
      <t>户，阿玛希村</t>
    </r>
    <r>
      <rPr>
        <sz val="16"/>
        <rFont val="Times New Roman"/>
        <charset val="134"/>
      </rPr>
      <t>32</t>
    </r>
    <r>
      <rPr>
        <sz val="16"/>
        <rFont val="宋体"/>
        <charset val="134"/>
      </rPr>
      <t>户，喀什艾日克村</t>
    </r>
    <r>
      <rPr>
        <sz val="16"/>
        <rFont val="Times New Roman"/>
        <charset val="134"/>
      </rPr>
      <t>6</t>
    </r>
    <r>
      <rPr>
        <sz val="16"/>
        <rFont val="宋体"/>
        <charset val="134"/>
      </rPr>
      <t>户，加依铁热克村</t>
    </r>
    <r>
      <rPr>
        <sz val="16"/>
        <rFont val="Times New Roman"/>
        <charset val="134"/>
      </rPr>
      <t>39</t>
    </r>
    <r>
      <rPr>
        <sz val="16"/>
        <rFont val="宋体"/>
        <charset val="134"/>
      </rPr>
      <t>户，库尔巴格村</t>
    </r>
    <r>
      <rPr>
        <sz val="16"/>
        <rFont val="Times New Roman"/>
        <charset val="134"/>
      </rPr>
      <t>1</t>
    </r>
    <r>
      <rPr>
        <sz val="16"/>
        <rFont val="宋体"/>
        <charset val="134"/>
      </rPr>
      <t>户，兰干村</t>
    </r>
    <r>
      <rPr>
        <sz val="16"/>
        <rFont val="Times New Roman"/>
        <charset val="134"/>
      </rPr>
      <t>1</t>
    </r>
    <r>
      <rPr>
        <sz val="16"/>
        <rFont val="宋体"/>
        <charset val="134"/>
      </rPr>
      <t>户、霍伊拉艾日克村</t>
    </r>
    <r>
      <rPr>
        <sz val="16"/>
        <rFont val="Times New Roman"/>
        <charset val="134"/>
      </rPr>
      <t>16</t>
    </r>
    <r>
      <rPr>
        <sz val="16"/>
        <rFont val="宋体"/>
        <charset val="134"/>
      </rPr>
      <t>户。</t>
    </r>
  </si>
  <si>
    <t>推进农业现代化、新型城镇化、城乡一体化进程，全面汇入大众创业、万众创新热潮，培育经济社会发展新动力，催生民生改善、经济结构调整和社会和谐稳定新动能</t>
  </si>
  <si>
    <t>激发农村创业人员创造创新力，大力支持农村创业人员投身现代农业和社会主义新农村建设，加快建立多层次多样化的农村创业人员创业格局，掀起农村创业人员创业热潮，创造更多就地就近就业机会。</t>
  </si>
  <si>
    <t>AKT-DHJB-029-9</t>
  </si>
  <si>
    <r>
      <rPr>
        <sz val="16"/>
        <rFont val="宋体"/>
        <charset val="134"/>
      </rPr>
      <t>加马铁热克乡自主从事经营活动补助项目（</t>
    </r>
    <r>
      <rPr>
        <sz val="16"/>
        <rFont val="Times New Roman"/>
        <charset val="134"/>
      </rPr>
      <t>20</t>
    </r>
    <r>
      <rPr>
        <sz val="16"/>
        <rFont val="宋体"/>
        <charset val="134"/>
      </rPr>
      <t>平方米及以上）</t>
    </r>
  </si>
  <si>
    <t>赛克孜艾日克村、巴格拉村、阔什铁热克村、乌卡买里村、喀什博依村、阔纳霍依拉村、托尔塔依村、托尔社区</t>
  </si>
  <si>
    <r>
      <rPr>
        <sz val="16"/>
        <rFont val="宋体"/>
        <charset val="134"/>
      </rPr>
      <t>加马铁热克乡支持自主从事经营活动补助</t>
    </r>
    <r>
      <rPr>
        <sz val="16"/>
        <rFont val="Times New Roman"/>
        <charset val="134"/>
      </rPr>
      <t>78</t>
    </r>
    <r>
      <rPr>
        <sz val="16"/>
        <rFont val="宋体"/>
        <charset val="134"/>
      </rPr>
      <t>户，共计</t>
    </r>
    <r>
      <rPr>
        <sz val="16"/>
        <rFont val="Times New Roman"/>
        <charset val="134"/>
      </rPr>
      <t>15.6</t>
    </r>
    <r>
      <rPr>
        <sz val="16"/>
        <rFont val="宋体"/>
        <charset val="134"/>
      </rPr>
      <t>万元（其中赛克孜艾日克村</t>
    </r>
    <r>
      <rPr>
        <sz val="16"/>
        <rFont val="Times New Roman"/>
        <charset val="134"/>
      </rPr>
      <t>7</t>
    </r>
    <r>
      <rPr>
        <sz val="16"/>
        <rFont val="宋体"/>
        <charset val="134"/>
      </rPr>
      <t>户</t>
    </r>
    <r>
      <rPr>
        <sz val="16"/>
        <rFont val="Times New Roman"/>
        <charset val="134"/>
      </rPr>
      <t>1.4</t>
    </r>
    <r>
      <rPr>
        <sz val="16"/>
        <rFont val="宋体"/>
        <charset val="134"/>
      </rPr>
      <t>万元；巴格拉村</t>
    </r>
    <r>
      <rPr>
        <sz val="16"/>
        <rFont val="Times New Roman"/>
        <charset val="134"/>
      </rPr>
      <t>1</t>
    </r>
    <r>
      <rPr>
        <sz val="16"/>
        <rFont val="宋体"/>
        <charset val="134"/>
      </rPr>
      <t>户</t>
    </r>
    <r>
      <rPr>
        <sz val="16"/>
        <rFont val="Times New Roman"/>
        <charset val="134"/>
      </rPr>
      <t>0.2</t>
    </r>
    <r>
      <rPr>
        <sz val="16"/>
        <rFont val="宋体"/>
        <charset val="134"/>
      </rPr>
      <t>万元；阔什铁热克村</t>
    </r>
    <r>
      <rPr>
        <sz val="16"/>
        <rFont val="Times New Roman"/>
        <charset val="134"/>
      </rPr>
      <t>5</t>
    </r>
    <r>
      <rPr>
        <sz val="16"/>
        <rFont val="宋体"/>
        <charset val="134"/>
      </rPr>
      <t>户</t>
    </r>
    <r>
      <rPr>
        <sz val="16"/>
        <rFont val="Times New Roman"/>
        <charset val="134"/>
      </rPr>
      <t>1</t>
    </r>
    <r>
      <rPr>
        <sz val="16"/>
        <rFont val="宋体"/>
        <charset val="134"/>
      </rPr>
      <t>万元；乌卡买里村</t>
    </r>
    <r>
      <rPr>
        <sz val="16"/>
        <rFont val="Times New Roman"/>
        <charset val="134"/>
      </rPr>
      <t>9</t>
    </r>
    <r>
      <rPr>
        <sz val="16"/>
        <rFont val="宋体"/>
        <charset val="134"/>
      </rPr>
      <t>户</t>
    </r>
    <r>
      <rPr>
        <sz val="16"/>
        <rFont val="Times New Roman"/>
        <charset val="134"/>
      </rPr>
      <t>1.8</t>
    </r>
    <r>
      <rPr>
        <sz val="16"/>
        <rFont val="宋体"/>
        <charset val="134"/>
      </rPr>
      <t>万元；喀什博依村</t>
    </r>
    <r>
      <rPr>
        <sz val="16"/>
        <rFont val="Times New Roman"/>
        <charset val="134"/>
      </rPr>
      <t>51</t>
    </r>
    <r>
      <rPr>
        <sz val="16"/>
        <rFont val="宋体"/>
        <charset val="134"/>
      </rPr>
      <t>户</t>
    </r>
    <r>
      <rPr>
        <sz val="16"/>
        <rFont val="Times New Roman"/>
        <charset val="134"/>
      </rPr>
      <t>10.2</t>
    </r>
    <r>
      <rPr>
        <sz val="16"/>
        <rFont val="宋体"/>
        <charset val="134"/>
      </rPr>
      <t>万元；阔纳霍依拉村</t>
    </r>
    <r>
      <rPr>
        <sz val="16"/>
        <rFont val="Times New Roman"/>
        <charset val="134"/>
      </rPr>
      <t>1</t>
    </r>
    <r>
      <rPr>
        <sz val="16"/>
        <rFont val="宋体"/>
        <charset val="134"/>
      </rPr>
      <t>户</t>
    </r>
    <r>
      <rPr>
        <sz val="16"/>
        <rFont val="Times New Roman"/>
        <charset val="134"/>
      </rPr>
      <t>0.2</t>
    </r>
    <r>
      <rPr>
        <sz val="16"/>
        <rFont val="宋体"/>
        <charset val="134"/>
      </rPr>
      <t>万元；托尔塔依村</t>
    </r>
    <r>
      <rPr>
        <sz val="16"/>
        <rFont val="Times New Roman"/>
        <charset val="134"/>
      </rPr>
      <t>2</t>
    </r>
    <r>
      <rPr>
        <sz val="16"/>
        <rFont val="宋体"/>
        <charset val="134"/>
      </rPr>
      <t>户0.</t>
    </r>
    <r>
      <rPr>
        <sz val="16"/>
        <rFont val="Times New Roman"/>
        <charset val="134"/>
      </rPr>
      <t>4</t>
    </r>
    <r>
      <rPr>
        <sz val="16"/>
        <rFont val="宋体"/>
        <charset val="134"/>
      </rPr>
      <t>万元；托尔社区</t>
    </r>
    <r>
      <rPr>
        <sz val="16"/>
        <rFont val="Times New Roman"/>
        <charset val="134"/>
      </rPr>
      <t>2</t>
    </r>
    <r>
      <rPr>
        <sz val="16"/>
        <rFont val="宋体"/>
        <charset val="134"/>
      </rPr>
      <t>户0.</t>
    </r>
    <r>
      <rPr>
        <sz val="16"/>
        <rFont val="Times New Roman"/>
        <charset val="134"/>
      </rPr>
      <t>4</t>
    </r>
    <r>
      <rPr>
        <sz val="16"/>
        <rFont val="宋体"/>
        <charset val="134"/>
      </rPr>
      <t>万元）。</t>
    </r>
  </si>
  <si>
    <t>AKT-DHJB-029-10</t>
  </si>
  <si>
    <r>
      <rPr>
        <sz val="16"/>
        <rFont val="宋体"/>
        <charset val="134"/>
      </rPr>
      <t>巴仁乡自主从事经营活动补助项目（</t>
    </r>
    <r>
      <rPr>
        <sz val="16"/>
        <rFont val="Times New Roman"/>
        <charset val="134"/>
      </rPr>
      <t>20</t>
    </r>
    <r>
      <rPr>
        <sz val="16"/>
        <rFont val="宋体"/>
        <charset val="134"/>
      </rPr>
      <t>平方米及以上）</t>
    </r>
  </si>
  <si>
    <r>
      <rPr>
        <sz val="16"/>
        <rFont val="宋体"/>
        <charset val="134"/>
      </rPr>
      <t>自主从事经营活动开店</t>
    </r>
    <r>
      <rPr>
        <sz val="16"/>
        <rFont val="Times New Roman"/>
        <charset val="134"/>
      </rPr>
      <t>20</t>
    </r>
    <r>
      <rPr>
        <sz val="16"/>
        <rFont val="宋体"/>
        <charset val="134"/>
      </rPr>
      <t>平方以上的</t>
    </r>
    <r>
      <rPr>
        <sz val="16"/>
        <rFont val="Times New Roman"/>
        <charset val="134"/>
      </rPr>
      <t>25</t>
    </r>
    <r>
      <rPr>
        <sz val="16"/>
        <rFont val="宋体"/>
        <charset val="134"/>
      </rPr>
      <t>户25家，补助</t>
    </r>
    <r>
      <rPr>
        <sz val="16"/>
        <rFont val="Times New Roman"/>
        <charset val="134"/>
      </rPr>
      <t>0.2</t>
    </r>
    <r>
      <rPr>
        <sz val="16"/>
        <rFont val="宋体"/>
        <charset val="134"/>
      </rPr>
      <t>万元</t>
    </r>
    <r>
      <rPr>
        <sz val="16"/>
        <rFont val="Times New Roman"/>
        <charset val="134"/>
      </rPr>
      <t>/</t>
    </r>
    <r>
      <rPr>
        <sz val="16"/>
        <rFont val="宋体"/>
        <charset val="134"/>
      </rPr>
      <t>户。合计补助5万元。</t>
    </r>
  </si>
  <si>
    <t>通过项目实施，扶持商户继续扩大经营规模，提升商户积极性；激发群众创业就业热情，促进商户不断增收创收，进一步提高群众的经济收入，加强群众的幸福感与获得感。</t>
  </si>
  <si>
    <t>AKT-DHJB-030-1</t>
  </si>
  <si>
    <r>
      <rPr>
        <sz val="16"/>
        <rFont val="宋体"/>
        <charset val="134"/>
      </rPr>
      <t>阿克陶镇自主从事经营活动补助项目</t>
    </r>
    <r>
      <rPr>
        <sz val="16"/>
        <rFont val="Times New Roman"/>
        <charset val="134"/>
      </rPr>
      <t>(</t>
    </r>
    <r>
      <rPr>
        <sz val="16"/>
        <rFont val="宋体"/>
        <charset val="134"/>
      </rPr>
      <t>不足</t>
    </r>
    <r>
      <rPr>
        <sz val="16"/>
        <rFont val="Times New Roman"/>
        <charset val="134"/>
      </rPr>
      <t>20</t>
    </r>
    <r>
      <rPr>
        <sz val="16"/>
        <rFont val="宋体"/>
        <charset val="134"/>
      </rPr>
      <t>平方米</t>
    </r>
    <r>
      <rPr>
        <sz val="16"/>
        <rFont val="Times New Roman"/>
        <charset val="134"/>
      </rPr>
      <t>)</t>
    </r>
  </si>
  <si>
    <r>
      <rPr>
        <sz val="16"/>
        <rFont val="宋体"/>
        <charset val="134"/>
      </rPr>
      <t>自主从事经营活动补助项目</t>
    </r>
    <r>
      <rPr>
        <sz val="16"/>
        <rFont val="Times New Roman"/>
        <charset val="134"/>
      </rPr>
      <t>(</t>
    </r>
    <r>
      <rPr>
        <sz val="16"/>
        <rFont val="宋体"/>
        <charset val="134"/>
      </rPr>
      <t>不足</t>
    </r>
    <r>
      <rPr>
        <sz val="16"/>
        <rFont val="Times New Roman"/>
        <charset val="134"/>
      </rPr>
      <t>20</t>
    </r>
    <r>
      <rPr>
        <sz val="16"/>
        <rFont val="宋体"/>
        <charset val="134"/>
      </rPr>
      <t>平方米</t>
    </r>
    <r>
      <rPr>
        <sz val="16"/>
        <rFont val="Times New Roman"/>
        <charset val="134"/>
      </rPr>
      <t>)</t>
    </r>
  </si>
  <si>
    <t>亚格恰克村，诺库其艾日克村，奥达艾日克村，巴仁艾日克村，英其开艾日克村，拱拜提艾日克村，央其买里村</t>
  </si>
  <si>
    <r>
      <rPr>
        <sz val="16"/>
        <rFont val="宋体"/>
        <charset val="134"/>
      </rPr>
      <t>阿克陶镇支持自主从事经营活动（</t>
    </r>
    <r>
      <rPr>
        <sz val="16"/>
        <rFont val="Times New Roman"/>
        <charset val="134"/>
      </rPr>
      <t>20</t>
    </r>
    <r>
      <rPr>
        <sz val="16"/>
        <rFont val="宋体"/>
        <charset val="134"/>
      </rPr>
      <t>平方米以下）补助</t>
    </r>
    <r>
      <rPr>
        <sz val="16"/>
        <rFont val="Times New Roman"/>
        <charset val="134"/>
      </rPr>
      <t>81</t>
    </r>
    <r>
      <rPr>
        <sz val="16"/>
        <rFont val="宋体"/>
        <charset val="134"/>
      </rPr>
      <t>户涉及资金</t>
    </r>
    <r>
      <rPr>
        <sz val="16"/>
        <rFont val="Times New Roman"/>
        <charset val="134"/>
      </rPr>
      <t>8.1</t>
    </r>
    <r>
      <rPr>
        <sz val="16"/>
        <rFont val="宋体"/>
        <charset val="134"/>
      </rPr>
      <t>万元（其中亚格恰克村</t>
    </r>
    <r>
      <rPr>
        <sz val="16"/>
        <rFont val="Times New Roman"/>
        <charset val="134"/>
      </rPr>
      <t>6</t>
    </r>
    <r>
      <rPr>
        <sz val="16"/>
        <rFont val="宋体"/>
        <charset val="134"/>
      </rPr>
      <t>户涉及资金</t>
    </r>
    <r>
      <rPr>
        <sz val="16"/>
        <rFont val="Times New Roman"/>
        <charset val="134"/>
      </rPr>
      <t>0.6</t>
    </r>
    <r>
      <rPr>
        <sz val="16"/>
        <rFont val="宋体"/>
        <charset val="134"/>
      </rPr>
      <t>万元；诺库其艾日克村</t>
    </r>
    <r>
      <rPr>
        <sz val="16"/>
        <rFont val="Times New Roman"/>
        <charset val="134"/>
      </rPr>
      <t>19</t>
    </r>
    <r>
      <rPr>
        <sz val="16"/>
        <rFont val="宋体"/>
        <charset val="134"/>
      </rPr>
      <t>户涉及资金</t>
    </r>
    <r>
      <rPr>
        <sz val="16"/>
        <rFont val="Times New Roman"/>
        <charset val="134"/>
      </rPr>
      <t>1.9</t>
    </r>
    <r>
      <rPr>
        <sz val="16"/>
        <rFont val="宋体"/>
        <charset val="134"/>
      </rPr>
      <t>万元；奥达艾日克村</t>
    </r>
    <r>
      <rPr>
        <sz val="16"/>
        <rFont val="Times New Roman"/>
        <charset val="134"/>
      </rPr>
      <t>5</t>
    </r>
    <r>
      <rPr>
        <sz val="16"/>
        <rFont val="宋体"/>
        <charset val="134"/>
      </rPr>
      <t>户涉及资金</t>
    </r>
    <r>
      <rPr>
        <sz val="16"/>
        <rFont val="Times New Roman"/>
        <charset val="134"/>
      </rPr>
      <t>0.5</t>
    </r>
    <r>
      <rPr>
        <sz val="16"/>
        <rFont val="宋体"/>
        <charset val="134"/>
      </rPr>
      <t>万元；巴仁艾日克村</t>
    </r>
    <r>
      <rPr>
        <sz val="16"/>
        <rFont val="Times New Roman"/>
        <charset val="134"/>
      </rPr>
      <t>9</t>
    </r>
    <r>
      <rPr>
        <sz val="16"/>
        <rFont val="宋体"/>
        <charset val="134"/>
      </rPr>
      <t>户涉及资金</t>
    </r>
    <r>
      <rPr>
        <sz val="16"/>
        <rFont val="Times New Roman"/>
        <charset val="134"/>
      </rPr>
      <t>0.9</t>
    </r>
    <r>
      <rPr>
        <sz val="16"/>
        <rFont val="宋体"/>
        <charset val="134"/>
      </rPr>
      <t>万元；英其开艾日克村</t>
    </r>
    <r>
      <rPr>
        <sz val="16"/>
        <rFont val="Times New Roman"/>
        <charset val="134"/>
      </rPr>
      <t>10</t>
    </r>
    <r>
      <rPr>
        <sz val="16"/>
        <rFont val="宋体"/>
        <charset val="134"/>
      </rPr>
      <t>户涉及资金</t>
    </r>
    <r>
      <rPr>
        <sz val="16"/>
        <rFont val="Times New Roman"/>
        <charset val="134"/>
      </rPr>
      <t>1</t>
    </r>
    <r>
      <rPr>
        <sz val="16"/>
        <rFont val="宋体"/>
        <charset val="134"/>
      </rPr>
      <t>万元；拱拜提艾日克村</t>
    </r>
    <r>
      <rPr>
        <sz val="16"/>
        <rFont val="Times New Roman"/>
        <charset val="134"/>
      </rPr>
      <t>17</t>
    </r>
    <r>
      <rPr>
        <sz val="16"/>
        <rFont val="宋体"/>
        <charset val="134"/>
      </rPr>
      <t>户涉及资金</t>
    </r>
    <r>
      <rPr>
        <sz val="16"/>
        <rFont val="Times New Roman"/>
        <charset val="134"/>
      </rPr>
      <t>1.7</t>
    </r>
    <r>
      <rPr>
        <sz val="16"/>
        <rFont val="宋体"/>
        <charset val="134"/>
      </rPr>
      <t>万元；央其买里村</t>
    </r>
    <r>
      <rPr>
        <sz val="16"/>
        <rFont val="Times New Roman"/>
        <charset val="134"/>
      </rPr>
      <t>15</t>
    </r>
    <r>
      <rPr>
        <sz val="16"/>
        <rFont val="宋体"/>
        <charset val="134"/>
      </rPr>
      <t>户涉及资金</t>
    </r>
    <r>
      <rPr>
        <sz val="16"/>
        <rFont val="Times New Roman"/>
        <charset val="134"/>
      </rPr>
      <t>1.5</t>
    </r>
    <r>
      <rPr>
        <sz val="16"/>
        <rFont val="宋体"/>
        <charset val="134"/>
      </rPr>
      <t>万元）</t>
    </r>
  </si>
  <si>
    <t>支持农户创业就业，充分发挥创业带动就业的积极作用，缓解群众创业融资难问题，不仅农户可以增收，促进了地方经济发展。</t>
  </si>
  <si>
    <t>AKT-DHJB-030-2</t>
  </si>
  <si>
    <r>
      <rPr>
        <sz val="16"/>
        <rFont val="宋体"/>
        <charset val="134"/>
      </rPr>
      <t>布伦口乡自主从事经营活动补助项目</t>
    </r>
    <r>
      <rPr>
        <sz val="16"/>
        <rFont val="Times New Roman"/>
        <charset val="134"/>
      </rPr>
      <t>(</t>
    </r>
    <r>
      <rPr>
        <sz val="16"/>
        <rFont val="宋体"/>
        <charset val="134"/>
      </rPr>
      <t>不足</t>
    </r>
    <r>
      <rPr>
        <sz val="16"/>
        <rFont val="Times New Roman"/>
        <charset val="134"/>
      </rPr>
      <t>20</t>
    </r>
    <r>
      <rPr>
        <sz val="16"/>
        <rFont val="宋体"/>
        <charset val="134"/>
      </rPr>
      <t>平方米</t>
    </r>
    <r>
      <rPr>
        <sz val="16"/>
        <rFont val="Times New Roman"/>
        <charset val="134"/>
      </rPr>
      <t>)</t>
    </r>
  </si>
  <si>
    <t>布伦口村、恰克尔艾格勒村</t>
  </si>
  <si>
    <r>
      <rPr>
        <sz val="16"/>
        <rFont val="宋体"/>
        <charset val="134"/>
      </rPr>
      <t>布伦口乡对取得相关资质或营业许可从事经营活动，生产或经营面积不足</t>
    </r>
    <r>
      <rPr>
        <sz val="16"/>
        <rFont val="Times New Roman"/>
        <charset val="134"/>
      </rPr>
      <t>20</t>
    </r>
    <r>
      <rPr>
        <sz val="16"/>
        <rFont val="宋体"/>
        <charset val="134"/>
      </rPr>
      <t>平方米，正常经营至少</t>
    </r>
    <r>
      <rPr>
        <sz val="16"/>
        <rFont val="Times New Roman"/>
        <charset val="134"/>
      </rPr>
      <t>3</t>
    </r>
    <r>
      <rPr>
        <sz val="16"/>
        <rFont val="宋体"/>
        <charset val="134"/>
      </rPr>
      <t>个月的给予补助。补助</t>
    </r>
    <r>
      <rPr>
        <sz val="16"/>
        <rFont val="Times New Roman"/>
        <charset val="134"/>
      </rPr>
      <t>41</t>
    </r>
    <r>
      <rPr>
        <sz val="16"/>
        <rFont val="宋体"/>
        <charset val="134"/>
      </rPr>
      <t>户，共计</t>
    </r>
    <r>
      <rPr>
        <sz val="16"/>
        <rFont val="Times New Roman"/>
        <charset val="134"/>
      </rPr>
      <t>4.1</t>
    </r>
    <r>
      <rPr>
        <sz val="16"/>
        <rFont val="宋体"/>
        <charset val="134"/>
      </rPr>
      <t>万元（其中布伦口村</t>
    </r>
    <r>
      <rPr>
        <sz val="16"/>
        <rFont val="Times New Roman"/>
        <charset val="134"/>
      </rPr>
      <t>2</t>
    </r>
    <r>
      <rPr>
        <sz val="16"/>
        <rFont val="宋体"/>
        <charset val="134"/>
      </rPr>
      <t>户</t>
    </r>
    <r>
      <rPr>
        <sz val="16"/>
        <rFont val="Times New Roman"/>
        <charset val="134"/>
      </rPr>
      <t>0.2</t>
    </r>
    <r>
      <rPr>
        <sz val="16"/>
        <rFont val="宋体"/>
        <charset val="134"/>
      </rPr>
      <t>万元、恰克尔艾格勒村</t>
    </r>
    <r>
      <rPr>
        <sz val="16"/>
        <rFont val="Times New Roman"/>
        <charset val="134"/>
      </rPr>
      <t>39</t>
    </r>
    <r>
      <rPr>
        <sz val="16"/>
        <rFont val="宋体"/>
        <charset val="134"/>
      </rPr>
      <t>户</t>
    </r>
    <r>
      <rPr>
        <sz val="16"/>
        <rFont val="Times New Roman"/>
        <charset val="134"/>
      </rPr>
      <t>3.9</t>
    </r>
    <r>
      <rPr>
        <sz val="16"/>
        <rFont val="宋体"/>
        <charset val="134"/>
      </rPr>
      <t>万元）。</t>
    </r>
  </si>
  <si>
    <t>AKT-DHJB-030-3</t>
  </si>
  <si>
    <r>
      <rPr>
        <sz val="16"/>
        <rFont val="宋体"/>
        <charset val="134"/>
      </rPr>
      <t>喀热开其克乡自主从事经营活动补助项目</t>
    </r>
    <r>
      <rPr>
        <sz val="16"/>
        <rFont val="Times New Roman"/>
        <charset val="134"/>
      </rPr>
      <t>(</t>
    </r>
    <r>
      <rPr>
        <sz val="16"/>
        <rFont val="宋体"/>
        <charset val="134"/>
      </rPr>
      <t>不足</t>
    </r>
    <r>
      <rPr>
        <sz val="16"/>
        <rFont val="Times New Roman"/>
        <charset val="134"/>
      </rPr>
      <t>20</t>
    </r>
    <r>
      <rPr>
        <sz val="16"/>
        <rFont val="宋体"/>
        <charset val="134"/>
      </rPr>
      <t>平方米</t>
    </r>
    <r>
      <rPr>
        <sz val="16"/>
        <rFont val="Times New Roman"/>
        <charset val="134"/>
      </rPr>
      <t>)</t>
    </r>
  </si>
  <si>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39</t>
    </r>
    <r>
      <rPr>
        <sz val="16"/>
        <rFont val="宋体"/>
        <charset val="134"/>
      </rPr>
      <t>户。自主从事经营活动生产经营面积不足</t>
    </r>
    <r>
      <rPr>
        <sz val="16"/>
        <rFont val="Times New Roman"/>
        <charset val="134"/>
      </rPr>
      <t>20</t>
    </r>
    <r>
      <rPr>
        <sz val="16"/>
        <rFont val="宋体"/>
        <charset val="134"/>
      </rPr>
      <t>平方的</t>
    </r>
    <r>
      <rPr>
        <sz val="16"/>
        <rFont val="Times New Roman"/>
        <charset val="134"/>
      </rPr>
      <t>39</t>
    </r>
    <r>
      <rPr>
        <sz val="16"/>
        <rFont val="宋体"/>
        <charset val="134"/>
      </rPr>
      <t>户，其中：托普热勒克村</t>
    </r>
    <r>
      <rPr>
        <sz val="16"/>
        <rFont val="Times New Roman"/>
        <charset val="134"/>
      </rPr>
      <t>10</t>
    </r>
    <r>
      <rPr>
        <sz val="16"/>
        <rFont val="宋体"/>
        <charset val="134"/>
      </rPr>
      <t>户</t>
    </r>
    <r>
      <rPr>
        <sz val="16"/>
        <rFont val="Times New Roman"/>
        <charset val="134"/>
      </rPr>
      <t>10</t>
    </r>
    <r>
      <rPr>
        <sz val="16"/>
        <rFont val="宋体"/>
        <charset val="134"/>
      </rPr>
      <t>个摊位；比纳木村</t>
    </r>
    <r>
      <rPr>
        <sz val="16"/>
        <rFont val="Times New Roman"/>
        <charset val="134"/>
      </rPr>
      <t>5</t>
    </r>
    <r>
      <rPr>
        <sz val="16"/>
        <rFont val="宋体"/>
        <charset val="134"/>
      </rPr>
      <t>户</t>
    </r>
    <r>
      <rPr>
        <sz val="16"/>
        <rFont val="Times New Roman"/>
        <charset val="134"/>
      </rPr>
      <t>5</t>
    </r>
    <r>
      <rPr>
        <sz val="16"/>
        <rFont val="宋体"/>
        <charset val="134"/>
      </rPr>
      <t>个摊位、博斯坦村</t>
    </r>
    <r>
      <rPr>
        <sz val="16"/>
        <rFont val="Times New Roman"/>
        <charset val="134"/>
      </rPr>
      <t>12</t>
    </r>
    <r>
      <rPr>
        <sz val="16"/>
        <rFont val="宋体"/>
        <charset val="134"/>
      </rPr>
      <t>户</t>
    </r>
    <r>
      <rPr>
        <sz val="16"/>
        <rFont val="Times New Roman"/>
        <charset val="134"/>
      </rPr>
      <t>12</t>
    </r>
    <r>
      <rPr>
        <sz val="16"/>
        <rFont val="宋体"/>
        <charset val="134"/>
      </rPr>
      <t>个摊位；阔什都维村</t>
    </r>
    <r>
      <rPr>
        <sz val="16"/>
        <rFont val="Times New Roman"/>
        <charset val="134"/>
      </rPr>
      <t>12</t>
    </r>
    <r>
      <rPr>
        <sz val="16"/>
        <rFont val="宋体"/>
        <charset val="134"/>
      </rPr>
      <t>户</t>
    </r>
    <r>
      <rPr>
        <sz val="16"/>
        <rFont val="Times New Roman"/>
        <charset val="134"/>
      </rPr>
      <t>12</t>
    </r>
    <r>
      <rPr>
        <sz val="16"/>
        <rFont val="宋体"/>
        <charset val="134"/>
      </rPr>
      <t>个摊位。户</t>
    </r>
    <r>
      <rPr>
        <sz val="16"/>
        <rFont val="Times New Roman"/>
        <charset val="134"/>
      </rPr>
      <t>/0.1</t>
    </r>
    <r>
      <rPr>
        <sz val="16"/>
        <rFont val="宋体"/>
        <charset val="134"/>
      </rPr>
      <t>万元，计划投入补助资金</t>
    </r>
    <r>
      <rPr>
        <sz val="16"/>
        <rFont val="Times New Roman"/>
        <charset val="134"/>
      </rPr>
      <t>3.9</t>
    </r>
    <r>
      <rPr>
        <sz val="16"/>
        <rFont val="宋体"/>
        <charset val="134"/>
      </rPr>
      <t>万元。</t>
    </r>
  </si>
  <si>
    <r>
      <rPr>
        <sz val="16"/>
        <rFont val="宋体"/>
        <charset val="134"/>
      </rPr>
      <t>产业精准入户项目发展壮大的优势，计划精准补助入户</t>
    </r>
    <r>
      <rPr>
        <sz val="16"/>
        <rFont val="Times New Roman"/>
        <charset val="134"/>
      </rPr>
      <t>39</t>
    </r>
    <r>
      <rPr>
        <sz val="16"/>
        <rFont val="宋体"/>
        <charset val="134"/>
      </rPr>
      <t>户（含监测帮扶家庭），结合农户产业到户先实施在在补助的方式，巩固拓展发展家庭生产，增加</t>
    </r>
    <r>
      <rPr>
        <sz val="16"/>
        <rFont val="Times New Roman"/>
        <charset val="134"/>
      </rPr>
      <t>39</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</si>
  <si>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39</t>
    </r>
    <r>
      <rPr>
        <sz val="16"/>
        <rFont val="宋体"/>
        <charset val="134"/>
      </rPr>
      <t>户已脱贫户（含监测帮扶家庭）产业发展，进一步带动自身经济增长；确保已脱贫户（含监测帮扶家庭）脱贫后稳得住，有产业，能发展；激发内生动力，确保脱贫后能持续发展。</t>
    </r>
  </si>
  <si>
    <t>AKT-DHJB-030-4</t>
  </si>
  <si>
    <r>
      <rPr>
        <sz val="16"/>
        <rFont val="宋体"/>
        <charset val="134"/>
      </rPr>
      <t>恰尔隆镇自主从事经营活动补助项目</t>
    </r>
    <r>
      <rPr>
        <sz val="16"/>
        <rFont val="Times New Roman"/>
        <charset val="134"/>
      </rPr>
      <t>(</t>
    </r>
    <r>
      <rPr>
        <sz val="16"/>
        <rFont val="宋体"/>
        <charset val="134"/>
      </rPr>
      <t>不足</t>
    </r>
    <r>
      <rPr>
        <sz val="16"/>
        <rFont val="Times New Roman"/>
        <charset val="134"/>
      </rPr>
      <t>20</t>
    </r>
    <r>
      <rPr>
        <sz val="16"/>
        <rFont val="宋体"/>
        <charset val="134"/>
      </rPr>
      <t>平方米</t>
    </r>
    <r>
      <rPr>
        <sz val="16"/>
        <rFont val="Times New Roman"/>
        <charset val="134"/>
      </rPr>
      <t>)</t>
    </r>
  </si>
  <si>
    <r>
      <rPr>
        <sz val="16"/>
        <rFont val="宋体"/>
        <charset val="134"/>
      </rPr>
      <t>对自主从事经营活动（</t>
    </r>
    <r>
      <rPr>
        <sz val="16"/>
        <rFont val="Times New Roman"/>
        <charset val="134"/>
      </rPr>
      <t>20</t>
    </r>
    <r>
      <rPr>
        <sz val="16"/>
        <rFont val="宋体"/>
        <charset val="134"/>
      </rPr>
      <t>平方以下）进行补助，涉及</t>
    </r>
    <r>
      <rPr>
        <sz val="16"/>
        <rFont val="Times New Roman"/>
        <charset val="134"/>
      </rPr>
      <t>36</t>
    </r>
    <r>
      <rPr>
        <sz val="16"/>
        <rFont val="宋体"/>
        <charset val="134"/>
      </rPr>
      <t>人，每人补助</t>
    </r>
    <r>
      <rPr>
        <sz val="16"/>
        <rFont val="Times New Roman"/>
        <charset val="134"/>
      </rPr>
      <t>0.1</t>
    </r>
    <r>
      <rPr>
        <sz val="16"/>
        <rFont val="宋体"/>
        <charset val="134"/>
      </rPr>
      <t>万元，其中吉郎德村</t>
    </r>
    <r>
      <rPr>
        <sz val="16"/>
        <rFont val="Times New Roman"/>
        <charset val="134"/>
      </rPr>
      <t>4</t>
    </r>
    <r>
      <rPr>
        <sz val="16"/>
        <rFont val="宋体"/>
        <charset val="134"/>
      </rPr>
      <t>人、麻扎窝孜村</t>
    </r>
    <r>
      <rPr>
        <sz val="16"/>
        <rFont val="Times New Roman"/>
        <charset val="134"/>
      </rPr>
      <t>2</t>
    </r>
    <r>
      <rPr>
        <sz val="16"/>
        <rFont val="宋体"/>
        <charset val="134"/>
      </rPr>
      <t>人、喀依孜村</t>
    </r>
    <r>
      <rPr>
        <sz val="16"/>
        <rFont val="Times New Roman"/>
        <charset val="134"/>
      </rPr>
      <t>8</t>
    </r>
    <r>
      <rPr>
        <sz val="16"/>
        <rFont val="宋体"/>
        <charset val="134"/>
      </rPr>
      <t>人。计划投资</t>
    </r>
    <r>
      <rPr>
        <sz val="16"/>
        <rFont val="Times New Roman"/>
        <charset val="134"/>
      </rPr>
      <t>3.6</t>
    </r>
    <r>
      <rPr>
        <sz val="16"/>
        <rFont val="宋体"/>
        <charset val="134"/>
      </rPr>
      <t>万元。</t>
    </r>
  </si>
  <si>
    <t>AKT-DHJB-030-5</t>
  </si>
  <si>
    <r>
      <rPr>
        <sz val="16"/>
        <rFont val="宋体"/>
        <charset val="134"/>
      </rPr>
      <t>皮拉勒乡自主从事经营活动补助项目</t>
    </r>
    <r>
      <rPr>
        <sz val="16"/>
        <rFont val="Times New Roman"/>
        <charset val="134"/>
      </rPr>
      <t>(</t>
    </r>
    <r>
      <rPr>
        <sz val="16"/>
        <rFont val="宋体"/>
        <charset val="134"/>
      </rPr>
      <t>不足</t>
    </r>
    <r>
      <rPr>
        <sz val="16"/>
        <rFont val="Times New Roman"/>
        <charset val="134"/>
      </rPr>
      <t>20</t>
    </r>
    <r>
      <rPr>
        <sz val="16"/>
        <rFont val="宋体"/>
        <charset val="134"/>
      </rPr>
      <t>平方米</t>
    </r>
    <r>
      <rPr>
        <sz val="16"/>
        <rFont val="Times New Roman"/>
        <charset val="134"/>
      </rPr>
      <t>)</t>
    </r>
  </si>
  <si>
    <r>
      <rPr>
        <sz val="16"/>
        <rFont val="宋体"/>
        <charset val="134"/>
      </rPr>
      <t>恰尔巴格村</t>
    </r>
    <r>
      <rPr>
        <sz val="16"/>
        <rFont val="Times New Roman"/>
        <charset val="134"/>
      </rPr>
      <t>4</t>
    </r>
    <r>
      <rPr>
        <sz val="16"/>
        <rFont val="宋体"/>
        <charset val="134"/>
      </rPr>
      <t>户，共计</t>
    </r>
    <r>
      <rPr>
        <sz val="16"/>
        <rFont val="Times New Roman"/>
        <charset val="134"/>
      </rPr>
      <t>4</t>
    </r>
    <r>
      <rPr>
        <sz val="16"/>
        <rFont val="宋体"/>
        <charset val="134"/>
      </rPr>
      <t>处店铺，共计</t>
    </r>
    <r>
      <rPr>
        <sz val="16"/>
        <rFont val="Times New Roman"/>
        <charset val="134"/>
      </rPr>
      <t>0.4</t>
    </r>
    <r>
      <rPr>
        <sz val="16"/>
        <rFont val="宋体"/>
        <charset val="134"/>
      </rPr>
      <t>万元；依克其来村</t>
    </r>
    <r>
      <rPr>
        <sz val="16"/>
        <rFont val="Times New Roman"/>
        <charset val="134"/>
      </rPr>
      <t>5</t>
    </r>
    <r>
      <rPr>
        <sz val="16"/>
        <rFont val="宋体"/>
        <charset val="134"/>
      </rPr>
      <t>户，共计</t>
    </r>
    <r>
      <rPr>
        <sz val="16"/>
        <rFont val="Times New Roman"/>
        <charset val="134"/>
      </rPr>
      <t>5</t>
    </r>
    <r>
      <rPr>
        <sz val="16"/>
        <rFont val="宋体"/>
        <charset val="134"/>
      </rPr>
      <t>处店铺，共计</t>
    </r>
    <r>
      <rPr>
        <sz val="16"/>
        <rFont val="Times New Roman"/>
        <charset val="134"/>
      </rPr>
      <t>0.5</t>
    </r>
    <r>
      <rPr>
        <sz val="16"/>
        <rFont val="宋体"/>
        <charset val="134"/>
      </rPr>
      <t>万元；阿克土村</t>
    </r>
    <r>
      <rPr>
        <sz val="16"/>
        <rFont val="Times New Roman"/>
        <charset val="134"/>
      </rPr>
      <t>5</t>
    </r>
    <r>
      <rPr>
        <sz val="16"/>
        <rFont val="宋体"/>
        <charset val="134"/>
      </rPr>
      <t>户，共计</t>
    </r>
    <r>
      <rPr>
        <sz val="16"/>
        <rFont val="Times New Roman"/>
        <charset val="134"/>
      </rPr>
      <t>5</t>
    </r>
    <r>
      <rPr>
        <sz val="16"/>
        <rFont val="宋体"/>
        <charset val="134"/>
      </rPr>
      <t>处店铺，共计</t>
    </r>
    <r>
      <rPr>
        <sz val="16"/>
        <rFont val="Times New Roman"/>
        <charset val="134"/>
      </rPr>
      <t>0.5</t>
    </r>
    <r>
      <rPr>
        <sz val="16"/>
        <rFont val="宋体"/>
        <charset val="134"/>
      </rPr>
      <t>万元；霍伊拉阿勒迪村</t>
    </r>
    <r>
      <rPr>
        <sz val="16"/>
        <rFont val="Times New Roman"/>
        <charset val="134"/>
      </rPr>
      <t>8</t>
    </r>
    <r>
      <rPr>
        <sz val="16"/>
        <rFont val="宋体"/>
        <charset val="134"/>
      </rPr>
      <t>户，共计</t>
    </r>
    <r>
      <rPr>
        <sz val="16"/>
        <rFont val="Times New Roman"/>
        <charset val="134"/>
      </rPr>
      <t>8</t>
    </r>
    <r>
      <rPr>
        <sz val="16"/>
        <rFont val="宋体"/>
        <charset val="134"/>
      </rPr>
      <t>处店铺，共计</t>
    </r>
    <r>
      <rPr>
        <sz val="16"/>
        <rFont val="Times New Roman"/>
        <charset val="134"/>
      </rPr>
      <t>0.8</t>
    </r>
    <r>
      <rPr>
        <sz val="16"/>
        <rFont val="宋体"/>
        <charset val="134"/>
      </rPr>
      <t>万元；阿克提其村</t>
    </r>
    <r>
      <rPr>
        <sz val="16"/>
        <rFont val="Times New Roman"/>
        <charset val="134"/>
      </rPr>
      <t>13</t>
    </r>
    <r>
      <rPr>
        <sz val="16"/>
        <rFont val="宋体"/>
        <charset val="134"/>
      </rPr>
      <t>户，共计</t>
    </r>
    <r>
      <rPr>
        <sz val="16"/>
        <rFont val="Times New Roman"/>
        <charset val="134"/>
      </rPr>
      <t>13</t>
    </r>
    <r>
      <rPr>
        <sz val="16"/>
        <rFont val="宋体"/>
        <charset val="134"/>
      </rPr>
      <t>处店铺，共计</t>
    </r>
    <r>
      <rPr>
        <sz val="16"/>
        <rFont val="Times New Roman"/>
        <charset val="134"/>
      </rPr>
      <t>1.3</t>
    </r>
    <r>
      <rPr>
        <sz val="16"/>
        <rFont val="宋体"/>
        <charset val="134"/>
      </rPr>
      <t>万元；自主从事经营活动</t>
    </r>
    <r>
      <rPr>
        <sz val="16"/>
        <rFont val="Times New Roman"/>
        <charset val="134"/>
      </rPr>
      <t>35</t>
    </r>
    <r>
      <rPr>
        <sz val="16"/>
        <rFont val="宋体"/>
        <charset val="134"/>
      </rPr>
      <t>户，按照每户补助</t>
    </r>
    <r>
      <rPr>
        <sz val="16"/>
        <rFont val="Times New Roman"/>
        <charset val="134"/>
      </rPr>
      <t>0.1</t>
    </r>
    <r>
      <rPr>
        <sz val="16"/>
        <rFont val="宋体"/>
        <charset val="134"/>
      </rPr>
      <t>万元的标准，共计补助</t>
    </r>
    <r>
      <rPr>
        <sz val="16"/>
        <rFont val="Times New Roman"/>
        <charset val="134"/>
      </rPr>
      <t>3.5</t>
    </r>
    <r>
      <rPr>
        <sz val="16"/>
        <rFont val="宋体"/>
        <charset val="134"/>
      </rPr>
      <t>万元。</t>
    </r>
  </si>
  <si>
    <r>
      <rPr>
        <sz val="16"/>
        <rFont val="宋体"/>
        <charset val="134"/>
      </rPr>
      <t>壮大发展入户项目，可巩固拓展</t>
    </r>
    <r>
      <rPr>
        <sz val="16"/>
        <rFont val="Times New Roman"/>
        <charset val="134"/>
      </rPr>
      <t>35</t>
    </r>
    <r>
      <rPr>
        <sz val="16"/>
        <rFont val="宋体"/>
        <charset val="134"/>
      </rPr>
      <t>户已脱贫户（含监测帮扶家庭）产业发展，进一步带动自身经济增长；确保已脱贫户（含监测帮扶家庭）脱贫后稳得住，有产业，能发展；激发内生动力，确保脱贫后能发展</t>
    </r>
  </si>
  <si>
    <t>AKT-DHJB-030-6</t>
  </si>
  <si>
    <r>
      <rPr>
        <sz val="16"/>
        <rFont val="宋体"/>
        <charset val="134"/>
      </rPr>
      <t>加马铁热克乡自主从事经营活动补助项目</t>
    </r>
    <r>
      <rPr>
        <sz val="16"/>
        <rFont val="Times New Roman"/>
        <charset val="134"/>
      </rPr>
      <t>(</t>
    </r>
    <r>
      <rPr>
        <sz val="16"/>
        <rFont val="宋体"/>
        <charset val="134"/>
      </rPr>
      <t>不足</t>
    </r>
    <r>
      <rPr>
        <sz val="16"/>
        <rFont val="Times New Roman"/>
        <charset val="134"/>
      </rPr>
      <t>20</t>
    </r>
    <r>
      <rPr>
        <sz val="16"/>
        <rFont val="宋体"/>
        <charset val="134"/>
      </rPr>
      <t>平方米</t>
    </r>
    <r>
      <rPr>
        <sz val="16"/>
        <rFont val="Times New Roman"/>
        <charset val="134"/>
      </rPr>
      <t>)</t>
    </r>
  </si>
  <si>
    <t>巴格拉村、阔什铁热克村、喀什博依村、托尔社区</t>
  </si>
  <si>
    <r>
      <rPr>
        <sz val="16"/>
        <rFont val="宋体"/>
        <charset val="134"/>
      </rPr>
      <t>加马铁热克乡支持自主从事经营活动补助</t>
    </r>
    <r>
      <rPr>
        <sz val="16"/>
        <rFont val="Times New Roman"/>
        <charset val="134"/>
      </rPr>
      <t>26</t>
    </r>
    <r>
      <rPr>
        <sz val="16"/>
        <rFont val="宋体"/>
        <charset val="134"/>
      </rPr>
      <t>户，共计</t>
    </r>
    <r>
      <rPr>
        <sz val="16"/>
        <rFont val="Times New Roman"/>
        <charset val="134"/>
      </rPr>
      <t>2.6</t>
    </r>
    <r>
      <rPr>
        <sz val="16"/>
        <rFont val="宋体"/>
        <charset val="134"/>
      </rPr>
      <t>万元（其中巴格拉村</t>
    </r>
    <r>
      <rPr>
        <sz val="16"/>
        <rFont val="Times New Roman"/>
        <charset val="134"/>
      </rPr>
      <t>1</t>
    </r>
    <r>
      <rPr>
        <sz val="16"/>
        <rFont val="宋体"/>
        <charset val="134"/>
      </rPr>
      <t>户</t>
    </r>
    <r>
      <rPr>
        <sz val="16"/>
        <rFont val="Times New Roman"/>
        <charset val="134"/>
      </rPr>
      <t>0.1</t>
    </r>
    <r>
      <rPr>
        <sz val="16"/>
        <rFont val="宋体"/>
        <charset val="134"/>
      </rPr>
      <t>万元；阔什铁热克村</t>
    </r>
    <r>
      <rPr>
        <sz val="16"/>
        <rFont val="Times New Roman"/>
        <charset val="134"/>
      </rPr>
      <t>1</t>
    </r>
    <r>
      <rPr>
        <sz val="16"/>
        <rFont val="宋体"/>
        <charset val="134"/>
      </rPr>
      <t>户</t>
    </r>
    <r>
      <rPr>
        <sz val="16"/>
        <rFont val="Times New Roman"/>
        <charset val="134"/>
      </rPr>
      <t>0.1</t>
    </r>
    <r>
      <rPr>
        <sz val="16"/>
        <rFont val="宋体"/>
        <charset val="134"/>
      </rPr>
      <t>万元；喀什博依村</t>
    </r>
    <r>
      <rPr>
        <sz val="16"/>
        <rFont val="Times New Roman"/>
        <charset val="134"/>
      </rPr>
      <t>22</t>
    </r>
    <r>
      <rPr>
        <sz val="16"/>
        <rFont val="宋体"/>
        <charset val="134"/>
      </rPr>
      <t>户</t>
    </r>
    <r>
      <rPr>
        <sz val="16"/>
        <rFont val="Times New Roman"/>
        <charset val="134"/>
      </rPr>
      <t>2.2</t>
    </r>
    <r>
      <rPr>
        <sz val="16"/>
        <rFont val="宋体"/>
        <charset val="134"/>
      </rPr>
      <t>万元；托尔社区</t>
    </r>
    <r>
      <rPr>
        <sz val="16"/>
        <rFont val="Times New Roman"/>
        <charset val="134"/>
      </rPr>
      <t>2</t>
    </r>
    <r>
      <rPr>
        <sz val="16"/>
        <rFont val="宋体"/>
        <charset val="134"/>
      </rPr>
      <t>户</t>
    </r>
    <r>
      <rPr>
        <sz val="16"/>
        <rFont val="Times New Roman"/>
        <charset val="134"/>
      </rPr>
      <t>0.2</t>
    </r>
    <r>
      <rPr>
        <sz val="16"/>
        <rFont val="宋体"/>
        <charset val="134"/>
      </rPr>
      <t>万元）。</t>
    </r>
  </si>
  <si>
    <t>AKT-DHJB-030-7</t>
  </si>
  <si>
    <r>
      <rPr>
        <sz val="16"/>
        <rFont val="宋体"/>
        <charset val="134"/>
      </rPr>
      <t>玉麦镇自主从事经营活动补助项目</t>
    </r>
    <r>
      <rPr>
        <sz val="16"/>
        <rFont val="Times New Roman"/>
        <charset val="134"/>
      </rPr>
      <t>(</t>
    </r>
    <r>
      <rPr>
        <sz val="16"/>
        <rFont val="宋体"/>
        <charset val="134"/>
      </rPr>
      <t>不足</t>
    </r>
    <r>
      <rPr>
        <sz val="16"/>
        <rFont val="Times New Roman"/>
        <charset val="134"/>
      </rPr>
      <t>20</t>
    </r>
    <r>
      <rPr>
        <sz val="16"/>
        <rFont val="宋体"/>
        <charset val="134"/>
      </rPr>
      <t>平方米</t>
    </r>
    <r>
      <rPr>
        <sz val="16"/>
        <rFont val="Times New Roman"/>
        <charset val="134"/>
      </rPr>
      <t>)</t>
    </r>
  </si>
  <si>
    <t>恰格尔村、英阿依玛克村、阿玛希村、库尼萨克村、喀什艾日克村、加依铁热克村、库尔巴格村</t>
  </si>
  <si>
    <r>
      <rPr>
        <sz val="16"/>
        <rFont val="宋体"/>
        <charset val="134"/>
      </rPr>
      <t>玉麦镇计划对自主创业摆摊的农户进行补助，摆摊</t>
    </r>
    <r>
      <rPr>
        <sz val="16"/>
        <rFont val="Times New Roman"/>
        <charset val="134"/>
      </rPr>
      <t>10</t>
    </r>
    <r>
      <rPr>
        <sz val="16"/>
        <rFont val="宋体"/>
        <charset val="134"/>
      </rPr>
      <t>户，每户补助</t>
    </r>
    <r>
      <rPr>
        <sz val="16"/>
        <rFont val="Times New Roman"/>
        <charset val="134"/>
      </rPr>
      <t>0.1</t>
    </r>
    <r>
      <rPr>
        <sz val="16"/>
        <rFont val="宋体"/>
        <charset val="134"/>
      </rPr>
      <t>万元，计划补助</t>
    </r>
    <r>
      <rPr>
        <sz val="16"/>
        <rFont val="Times New Roman"/>
        <charset val="134"/>
      </rPr>
      <t>1</t>
    </r>
    <r>
      <rPr>
        <sz val="16"/>
        <rFont val="宋体"/>
        <charset val="134"/>
      </rPr>
      <t>万元。其中：阿玛希村</t>
    </r>
    <r>
      <rPr>
        <sz val="16"/>
        <rFont val="Times New Roman"/>
        <charset val="134"/>
      </rPr>
      <t>3</t>
    </r>
    <r>
      <rPr>
        <sz val="16"/>
        <rFont val="宋体"/>
        <charset val="134"/>
      </rPr>
      <t>户，喀什艾日克村</t>
    </r>
    <r>
      <rPr>
        <sz val="16"/>
        <rFont val="Times New Roman"/>
        <charset val="134"/>
      </rPr>
      <t>7</t>
    </r>
    <r>
      <rPr>
        <sz val="16"/>
        <rFont val="宋体"/>
        <charset val="134"/>
      </rPr>
      <t>户。</t>
    </r>
  </si>
  <si>
    <t>AKT-DHJB-030-8</t>
  </si>
  <si>
    <r>
      <rPr>
        <sz val="16"/>
        <rFont val="宋体"/>
        <charset val="134"/>
      </rPr>
      <t>巴仁乡自主从事经营活动补助项目</t>
    </r>
    <r>
      <rPr>
        <sz val="16"/>
        <rFont val="Times New Roman"/>
        <charset val="134"/>
      </rPr>
      <t>(</t>
    </r>
    <r>
      <rPr>
        <sz val="16"/>
        <rFont val="宋体"/>
        <charset val="134"/>
      </rPr>
      <t>不足</t>
    </r>
    <r>
      <rPr>
        <sz val="16"/>
        <rFont val="Times New Roman"/>
        <charset val="134"/>
      </rPr>
      <t>20</t>
    </r>
    <r>
      <rPr>
        <sz val="16"/>
        <rFont val="宋体"/>
        <charset val="134"/>
      </rPr>
      <t>平方米</t>
    </r>
    <r>
      <rPr>
        <sz val="16"/>
        <rFont val="Times New Roman"/>
        <charset val="134"/>
      </rPr>
      <t>)</t>
    </r>
  </si>
  <si>
    <r>
      <rPr>
        <sz val="16"/>
        <rFont val="宋体"/>
        <charset val="134"/>
      </rPr>
      <t>自主从事经营活动摆摊经营的有</t>
    </r>
    <r>
      <rPr>
        <sz val="16"/>
        <rFont val="Times New Roman"/>
        <charset val="134"/>
      </rPr>
      <t>103</t>
    </r>
    <r>
      <rPr>
        <sz val="16"/>
        <rFont val="宋体"/>
        <charset val="134"/>
      </rPr>
      <t>户</t>
    </r>
    <r>
      <rPr>
        <sz val="16"/>
        <rFont val="Times New Roman"/>
        <charset val="134"/>
      </rPr>
      <t>103</t>
    </r>
    <r>
      <rPr>
        <sz val="16"/>
        <rFont val="宋体"/>
        <charset val="134"/>
      </rPr>
      <t>家，补助</t>
    </r>
    <r>
      <rPr>
        <sz val="16"/>
        <rFont val="Times New Roman"/>
        <charset val="134"/>
      </rPr>
      <t>0.1</t>
    </r>
    <r>
      <rPr>
        <sz val="16"/>
        <rFont val="宋体"/>
        <charset val="134"/>
      </rPr>
      <t>元</t>
    </r>
    <r>
      <rPr>
        <sz val="16"/>
        <rFont val="Times New Roman"/>
        <charset val="134"/>
      </rPr>
      <t>/</t>
    </r>
    <r>
      <rPr>
        <sz val="16"/>
        <rFont val="宋体"/>
        <charset val="134"/>
      </rPr>
      <t>户。其中：阔洪其村</t>
    </r>
    <r>
      <rPr>
        <sz val="16"/>
        <rFont val="Times New Roman"/>
        <charset val="134"/>
      </rPr>
      <t>18</t>
    </r>
    <r>
      <rPr>
        <sz val="16"/>
        <rFont val="宋体"/>
        <charset val="134"/>
      </rPr>
      <t>家，合计补助</t>
    </r>
    <r>
      <rPr>
        <sz val="16"/>
        <rFont val="Times New Roman"/>
        <charset val="134"/>
      </rPr>
      <t>1.8</t>
    </r>
    <r>
      <rPr>
        <sz val="16"/>
        <rFont val="宋体"/>
        <charset val="134"/>
      </rPr>
      <t>万元；克孜勒吾斯塘村</t>
    </r>
    <r>
      <rPr>
        <sz val="16"/>
        <rFont val="Times New Roman"/>
        <charset val="134"/>
      </rPr>
      <t>15</t>
    </r>
    <r>
      <rPr>
        <sz val="16"/>
        <rFont val="宋体"/>
        <charset val="134"/>
      </rPr>
      <t>家，合计补助</t>
    </r>
    <r>
      <rPr>
        <sz val="16"/>
        <rFont val="Times New Roman"/>
        <charset val="134"/>
      </rPr>
      <t>1.5</t>
    </r>
    <r>
      <rPr>
        <sz val="16"/>
        <rFont val="宋体"/>
        <charset val="134"/>
      </rPr>
      <t>万元；巴仁村</t>
    </r>
    <r>
      <rPr>
        <sz val="16"/>
        <rFont val="Times New Roman"/>
        <charset val="134"/>
      </rPr>
      <t>13</t>
    </r>
    <r>
      <rPr>
        <sz val="16"/>
        <rFont val="宋体"/>
        <charset val="134"/>
      </rPr>
      <t>家，合计补助</t>
    </r>
    <r>
      <rPr>
        <sz val="16"/>
        <rFont val="Times New Roman"/>
        <charset val="134"/>
      </rPr>
      <t>1.3</t>
    </r>
    <r>
      <rPr>
        <sz val="16"/>
        <rFont val="宋体"/>
        <charset val="134"/>
      </rPr>
      <t>万元；也勒干村</t>
    </r>
    <r>
      <rPr>
        <sz val="16"/>
        <rFont val="Times New Roman"/>
        <charset val="134"/>
      </rPr>
      <t>12</t>
    </r>
    <r>
      <rPr>
        <sz val="16"/>
        <rFont val="宋体"/>
        <charset val="134"/>
      </rPr>
      <t>家，合计补助</t>
    </r>
    <r>
      <rPr>
        <sz val="16"/>
        <rFont val="Times New Roman"/>
        <charset val="134"/>
      </rPr>
      <t>1.2</t>
    </r>
    <r>
      <rPr>
        <sz val="16"/>
        <rFont val="宋体"/>
        <charset val="134"/>
      </rPr>
      <t>万元；古勒巴格村</t>
    </r>
    <r>
      <rPr>
        <sz val="16"/>
        <rFont val="Times New Roman"/>
        <charset val="134"/>
      </rPr>
      <t>9</t>
    </r>
    <r>
      <rPr>
        <sz val="16"/>
        <rFont val="宋体"/>
        <charset val="134"/>
      </rPr>
      <t>家，合计补助</t>
    </r>
    <r>
      <rPr>
        <sz val="16"/>
        <rFont val="Times New Roman"/>
        <charset val="134"/>
      </rPr>
      <t>0.9</t>
    </r>
    <r>
      <rPr>
        <sz val="16"/>
        <rFont val="宋体"/>
        <charset val="134"/>
      </rPr>
      <t>万元；库尔干村</t>
    </r>
    <r>
      <rPr>
        <sz val="16"/>
        <rFont val="Times New Roman"/>
        <charset val="134"/>
      </rPr>
      <t>8</t>
    </r>
    <r>
      <rPr>
        <sz val="16"/>
        <rFont val="宋体"/>
        <charset val="134"/>
      </rPr>
      <t>家，合计补助</t>
    </r>
    <r>
      <rPr>
        <sz val="16"/>
        <rFont val="Times New Roman"/>
        <charset val="134"/>
      </rPr>
      <t>0.8</t>
    </r>
    <r>
      <rPr>
        <sz val="16"/>
        <rFont val="宋体"/>
        <charset val="134"/>
      </rPr>
      <t>万元；吐尔村</t>
    </r>
    <r>
      <rPr>
        <sz val="16"/>
        <rFont val="Times New Roman"/>
        <charset val="134"/>
      </rPr>
      <t>7</t>
    </r>
    <r>
      <rPr>
        <sz val="16"/>
        <rFont val="宋体"/>
        <charset val="134"/>
      </rPr>
      <t>家，合计补助</t>
    </r>
    <r>
      <rPr>
        <sz val="16"/>
        <rFont val="Times New Roman"/>
        <charset val="134"/>
      </rPr>
      <t>0.7</t>
    </r>
    <r>
      <rPr>
        <sz val="16"/>
        <rFont val="宋体"/>
        <charset val="134"/>
      </rPr>
      <t>万元，库木村</t>
    </r>
    <r>
      <rPr>
        <sz val="16"/>
        <rFont val="Times New Roman"/>
        <charset val="134"/>
      </rPr>
      <t>6</t>
    </r>
    <r>
      <rPr>
        <sz val="16"/>
        <rFont val="宋体"/>
        <charset val="134"/>
      </rPr>
      <t>家，合计补助</t>
    </r>
    <r>
      <rPr>
        <sz val="16"/>
        <rFont val="Times New Roman"/>
        <charset val="134"/>
      </rPr>
      <t>0.6</t>
    </r>
    <r>
      <rPr>
        <sz val="16"/>
        <rFont val="宋体"/>
        <charset val="134"/>
      </rPr>
      <t>万元；且克村</t>
    </r>
    <r>
      <rPr>
        <sz val="16"/>
        <rFont val="Times New Roman"/>
        <charset val="134"/>
      </rPr>
      <t>4</t>
    </r>
    <r>
      <rPr>
        <sz val="16"/>
        <rFont val="宋体"/>
        <charset val="134"/>
      </rPr>
      <t>家，合计补助</t>
    </r>
    <r>
      <rPr>
        <sz val="16"/>
        <rFont val="Times New Roman"/>
        <charset val="134"/>
      </rPr>
      <t>0.4</t>
    </r>
    <r>
      <rPr>
        <sz val="16"/>
        <rFont val="宋体"/>
        <charset val="134"/>
      </rPr>
      <t>万元；阿热买里村</t>
    </r>
    <r>
      <rPr>
        <sz val="16"/>
        <rFont val="Times New Roman"/>
        <charset val="134"/>
      </rPr>
      <t>3</t>
    </r>
    <r>
      <rPr>
        <sz val="16"/>
        <rFont val="宋体"/>
        <charset val="134"/>
      </rPr>
      <t>家，合计补助</t>
    </r>
    <r>
      <rPr>
        <sz val="16"/>
        <rFont val="Times New Roman"/>
        <charset val="134"/>
      </rPr>
      <t>0.3</t>
    </r>
    <r>
      <rPr>
        <sz val="16"/>
        <rFont val="宋体"/>
        <charset val="134"/>
      </rPr>
      <t>万元；加依村</t>
    </r>
    <r>
      <rPr>
        <sz val="16"/>
        <rFont val="Times New Roman"/>
        <charset val="134"/>
      </rPr>
      <t>3</t>
    </r>
    <r>
      <rPr>
        <sz val="16"/>
        <rFont val="宋体"/>
        <charset val="134"/>
      </rPr>
      <t>家，合计补助</t>
    </r>
    <r>
      <rPr>
        <sz val="16"/>
        <rFont val="Times New Roman"/>
        <charset val="134"/>
      </rPr>
      <t>0.3</t>
    </r>
    <r>
      <rPr>
        <sz val="16"/>
        <rFont val="宋体"/>
        <charset val="134"/>
      </rPr>
      <t>万元；萨依巴格村</t>
    </r>
    <r>
      <rPr>
        <sz val="16"/>
        <rFont val="Times New Roman"/>
        <charset val="134"/>
      </rPr>
      <t>3</t>
    </r>
    <r>
      <rPr>
        <sz val="16"/>
        <rFont val="宋体"/>
        <charset val="134"/>
      </rPr>
      <t>家，合计补助</t>
    </r>
    <r>
      <rPr>
        <sz val="16"/>
        <rFont val="Times New Roman"/>
        <charset val="134"/>
      </rPr>
      <t>0.3</t>
    </r>
    <r>
      <rPr>
        <sz val="16"/>
        <rFont val="宋体"/>
        <charset val="134"/>
      </rPr>
      <t>万元；墩巴格村</t>
    </r>
    <r>
      <rPr>
        <sz val="16"/>
        <rFont val="Times New Roman"/>
        <charset val="134"/>
      </rPr>
      <t>1</t>
    </r>
    <r>
      <rPr>
        <sz val="16"/>
        <rFont val="宋体"/>
        <charset val="134"/>
      </rPr>
      <t>家，合计补助</t>
    </r>
    <r>
      <rPr>
        <sz val="16"/>
        <rFont val="Times New Roman"/>
        <charset val="134"/>
      </rPr>
      <t>0.1</t>
    </r>
    <r>
      <rPr>
        <sz val="16"/>
        <rFont val="宋体"/>
        <charset val="134"/>
      </rPr>
      <t>万元；英买里村</t>
    </r>
    <r>
      <rPr>
        <sz val="16"/>
        <rFont val="Times New Roman"/>
        <charset val="134"/>
      </rPr>
      <t>1</t>
    </r>
    <r>
      <rPr>
        <sz val="16"/>
        <rFont val="宋体"/>
        <charset val="134"/>
      </rPr>
      <t>家，合计补助</t>
    </r>
    <r>
      <rPr>
        <sz val="16"/>
        <rFont val="Times New Roman"/>
        <charset val="134"/>
      </rPr>
      <t>0.1</t>
    </r>
    <r>
      <rPr>
        <sz val="16"/>
        <rFont val="宋体"/>
        <charset val="134"/>
      </rPr>
      <t>万元。</t>
    </r>
  </si>
  <si>
    <t>AKT-DHJB-028-1</t>
  </si>
  <si>
    <t>阿克陶镇支持公益性岗位补助项目</t>
  </si>
  <si>
    <t>支持公益性岗位补助项目</t>
  </si>
  <si>
    <r>
      <rPr>
        <sz val="16"/>
        <rFont val="宋体"/>
        <charset val="134"/>
      </rPr>
      <t>阿克陶镇支持公益性岗位补助</t>
    </r>
    <r>
      <rPr>
        <sz val="16"/>
        <rFont val="Times New Roman"/>
        <charset val="134"/>
      </rPr>
      <t>256</t>
    </r>
    <r>
      <rPr>
        <sz val="16"/>
        <rFont val="宋体"/>
        <charset val="134"/>
      </rPr>
      <t>人，一年补助涉及资金</t>
    </r>
    <r>
      <rPr>
        <sz val="16"/>
        <rFont val="Times New Roman"/>
        <charset val="134"/>
      </rPr>
      <t>177.91476</t>
    </r>
    <r>
      <rPr>
        <sz val="16"/>
        <rFont val="宋体"/>
        <charset val="134"/>
      </rPr>
      <t>万元（其中亚格恰克村</t>
    </r>
    <r>
      <rPr>
        <sz val="16"/>
        <rFont val="Times New Roman"/>
        <charset val="134"/>
      </rPr>
      <t>7</t>
    </r>
    <r>
      <rPr>
        <sz val="16"/>
        <rFont val="宋体"/>
        <charset val="134"/>
      </rPr>
      <t>人涉及资金</t>
    </r>
    <r>
      <rPr>
        <sz val="16"/>
        <rFont val="Times New Roman"/>
        <charset val="134"/>
      </rPr>
      <t>4.656</t>
    </r>
    <r>
      <rPr>
        <sz val="16"/>
        <rFont val="宋体"/>
        <charset val="134"/>
      </rPr>
      <t>万元；诺库其艾日克村</t>
    </r>
    <r>
      <rPr>
        <sz val="16"/>
        <rFont val="Times New Roman"/>
        <charset val="134"/>
      </rPr>
      <t>35</t>
    </r>
    <r>
      <rPr>
        <sz val="16"/>
        <rFont val="宋体"/>
        <charset val="134"/>
      </rPr>
      <t>人涉及资金</t>
    </r>
    <r>
      <rPr>
        <sz val="16"/>
        <rFont val="Times New Roman"/>
        <charset val="134"/>
      </rPr>
      <t>24.48036</t>
    </r>
    <r>
      <rPr>
        <sz val="16"/>
        <rFont val="宋体"/>
        <charset val="134"/>
      </rPr>
      <t>万元；喀依恰艾日克村</t>
    </r>
    <r>
      <rPr>
        <sz val="16"/>
        <rFont val="Times New Roman"/>
        <charset val="134"/>
      </rPr>
      <t>35</t>
    </r>
    <r>
      <rPr>
        <sz val="16"/>
        <rFont val="宋体"/>
        <charset val="134"/>
      </rPr>
      <t>人涉及资金</t>
    </r>
    <r>
      <rPr>
        <sz val="16"/>
        <rFont val="Times New Roman"/>
        <charset val="134"/>
      </rPr>
      <t>24.43236</t>
    </r>
    <r>
      <rPr>
        <sz val="16"/>
        <rFont val="宋体"/>
        <charset val="134"/>
      </rPr>
      <t>万元；奥达艾日克村</t>
    </r>
    <r>
      <rPr>
        <sz val="16"/>
        <rFont val="Times New Roman"/>
        <charset val="134"/>
      </rPr>
      <t>18</t>
    </r>
    <r>
      <rPr>
        <sz val="16"/>
        <rFont val="宋体"/>
        <charset val="134"/>
      </rPr>
      <t>人涉及资金</t>
    </r>
    <r>
      <rPr>
        <sz val="16"/>
        <rFont val="Times New Roman"/>
        <charset val="134"/>
      </rPr>
      <t>12.86424</t>
    </r>
    <r>
      <rPr>
        <sz val="16"/>
        <rFont val="宋体"/>
        <charset val="134"/>
      </rPr>
      <t>万元；巴仁艾日克村</t>
    </r>
    <r>
      <rPr>
        <sz val="16"/>
        <rFont val="Times New Roman"/>
        <charset val="134"/>
      </rPr>
      <t>47</t>
    </r>
    <r>
      <rPr>
        <sz val="16"/>
        <rFont val="宋体"/>
        <charset val="134"/>
      </rPr>
      <t>人涉及资金</t>
    </r>
    <r>
      <rPr>
        <sz val="16"/>
        <rFont val="Times New Roman"/>
        <charset val="134"/>
      </rPr>
      <t>31.83252</t>
    </r>
    <r>
      <rPr>
        <sz val="16"/>
        <rFont val="宋体"/>
        <charset val="134"/>
      </rPr>
      <t>万元；英其开艾日克村</t>
    </r>
    <r>
      <rPr>
        <sz val="16"/>
        <rFont val="Times New Roman"/>
        <charset val="134"/>
      </rPr>
      <t>36</t>
    </r>
    <r>
      <rPr>
        <sz val="16"/>
        <rFont val="宋体"/>
        <charset val="134"/>
      </rPr>
      <t>人涉及资金</t>
    </r>
    <r>
      <rPr>
        <sz val="16"/>
        <rFont val="Times New Roman"/>
        <charset val="134"/>
      </rPr>
      <t>24.31236</t>
    </r>
    <r>
      <rPr>
        <sz val="16"/>
        <rFont val="宋体"/>
        <charset val="134"/>
      </rPr>
      <t>万元；拱拜提艾日克村</t>
    </r>
    <r>
      <rPr>
        <sz val="16"/>
        <rFont val="Times New Roman"/>
        <charset val="134"/>
      </rPr>
      <t>36</t>
    </r>
    <r>
      <rPr>
        <sz val="16"/>
        <rFont val="宋体"/>
        <charset val="134"/>
      </rPr>
      <t>人涉及资金</t>
    </r>
    <r>
      <rPr>
        <sz val="16"/>
        <rFont val="Times New Roman"/>
        <charset val="134"/>
      </rPr>
      <t>25.9284</t>
    </r>
    <r>
      <rPr>
        <sz val="16"/>
        <rFont val="宋体"/>
        <charset val="134"/>
      </rPr>
      <t>万元；央其买里村</t>
    </r>
    <r>
      <rPr>
        <sz val="16"/>
        <rFont val="Times New Roman"/>
        <charset val="134"/>
      </rPr>
      <t>42</t>
    </r>
    <r>
      <rPr>
        <sz val="16"/>
        <rFont val="宋体"/>
        <charset val="134"/>
      </rPr>
      <t>人涉及资金</t>
    </r>
    <r>
      <rPr>
        <sz val="16"/>
        <rFont val="Times New Roman"/>
        <charset val="134"/>
      </rPr>
      <t>29.40852</t>
    </r>
    <r>
      <rPr>
        <sz val="16"/>
        <rFont val="宋体"/>
        <charset val="134"/>
      </rPr>
      <t>万元）</t>
    </r>
  </si>
  <si>
    <t>为持续深入推进稳岗就业，以促进脱贫劳动力，低收入劳动力就业增收为目标，通过就地就近就业，家门口就能实现有收入，实现家庭增收。</t>
  </si>
  <si>
    <t>AKT-DHJB-028-2</t>
  </si>
  <si>
    <t>布伦口乡支持公益性岗位补助项目</t>
  </si>
  <si>
    <t>布伦口村、苏巴什村、盖孜村、恰克尔艾格勒村、托喀依村</t>
  </si>
  <si>
    <r>
      <rPr>
        <sz val="16"/>
        <rFont val="宋体"/>
        <charset val="134"/>
      </rPr>
      <t>布伦口乡对现有符合条件的公益性岗位，工资不足我县最低工资标准的部分给予补助。公益性岗位补助</t>
    </r>
    <r>
      <rPr>
        <sz val="16"/>
        <rFont val="Times New Roman"/>
        <charset val="134"/>
      </rPr>
      <t>118</t>
    </r>
    <r>
      <rPr>
        <sz val="16"/>
        <rFont val="宋体"/>
        <charset val="134"/>
      </rPr>
      <t>人，共计</t>
    </r>
    <r>
      <rPr>
        <sz val="16"/>
        <rFont val="Times New Roman"/>
        <charset val="134"/>
      </rPr>
      <t>97.06812</t>
    </r>
    <r>
      <rPr>
        <sz val="16"/>
        <rFont val="宋体"/>
        <charset val="134"/>
      </rPr>
      <t>元。</t>
    </r>
  </si>
  <si>
    <t>对参加公益性岗位的人员，不足阿克陶县最低工资标准的部分给与补助</t>
  </si>
  <si>
    <t>对参加公益性岗位的人员，按照阿克陶县最低工资标准给与补助，同时鼓励其他劳动力积极参加就业和外出务工。</t>
  </si>
  <si>
    <t>AKT-DHJB-028-3</t>
  </si>
  <si>
    <t>喀热开其克乡支持公益性岗位补助项目</t>
  </si>
  <si>
    <r>
      <rPr>
        <sz val="16"/>
        <rFont val="宋体"/>
        <charset val="134"/>
      </rPr>
      <t>按照新财政</t>
    </r>
    <r>
      <rPr>
        <sz val="16"/>
        <rFont val="Times New Roman"/>
        <charset val="134"/>
      </rPr>
      <t>[2024]6</t>
    </r>
    <r>
      <rPr>
        <sz val="16"/>
        <rFont val="宋体"/>
        <charset val="134"/>
      </rPr>
      <t>号文件实施产业到户补助项目涉及</t>
    </r>
    <r>
      <rPr>
        <sz val="16"/>
        <rFont val="Times New Roman"/>
        <charset val="134"/>
      </rPr>
      <t>94</t>
    </r>
    <r>
      <rPr>
        <sz val="16"/>
        <rFont val="宋体"/>
        <charset val="134"/>
      </rPr>
      <t>户，公益性岗位就业94人</t>
    </r>
    <r>
      <rPr>
        <sz val="16"/>
        <rFont val="Times New Roman"/>
        <charset val="134"/>
      </rPr>
      <t>.</t>
    </r>
    <r>
      <rPr>
        <sz val="16"/>
        <rFont val="宋体"/>
        <charset val="134"/>
      </rPr>
      <t>其中：托普热勒克村</t>
    </r>
    <r>
      <rPr>
        <sz val="16"/>
        <rFont val="Times New Roman"/>
        <charset val="134"/>
      </rPr>
      <t>21</t>
    </r>
    <r>
      <rPr>
        <sz val="16"/>
        <rFont val="宋体"/>
        <charset val="134"/>
      </rPr>
      <t>户</t>
    </r>
    <r>
      <rPr>
        <sz val="16"/>
        <rFont val="Times New Roman"/>
        <charset val="134"/>
      </rPr>
      <t>21</t>
    </r>
    <r>
      <rPr>
        <sz val="16"/>
        <rFont val="宋体"/>
        <charset val="134"/>
      </rPr>
      <t>人；比纳木村</t>
    </r>
    <r>
      <rPr>
        <sz val="16"/>
        <rFont val="Times New Roman"/>
        <charset val="134"/>
      </rPr>
      <t>25</t>
    </r>
    <r>
      <rPr>
        <sz val="16"/>
        <rFont val="宋体"/>
        <charset val="134"/>
      </rPr>
      <t>户</t>
    </r>
    <r>
      <rPr>
        <sz val="16"/>
        <rFont val="Times New Roman"/>
        <charset val="134"/>
      </rPr>
      <t>25</t>
    </r>
    <r>
      <rPr>
        <sz val="16"/>
        <rFont val="宋体"/>
        <charset val="134"/>
      </rPr>
      <t>人、博斯坦村</t>
    </r>
    <r>
      <rPr>
        <sz val="16"/>
        <rFont val="Times New Roman"/>
        <charset val="134"/>
      </rPr>
      <t>34</t>
    </r>
    <r>
      <rPr>
        <sz val="16"/>
        <rFont val="宋体"/>
        <charset val="134"/>
      </rPr>
      <t>户</t>
    </r>
    <r>
      <rPr>
        <sz val="16"/>
        <rFont val="Times New Roman"/>
        <charset val="134"/>
      </rPr>
      <t>34</t>
    </r>
    <r>
      <rPr>
        <sz val="16"/>
        <rFont val="宋体"/>
        <charset val="134"/>
      </rPr>
      <t>人；阔什都维村</t>
    </r>
    <r>
      <rPr>
        <sz val="16"/>
        <rFont val="Times New Roman"/>
        <charset val="134"/>
      </rPr>
      <t>14</t>
    </r>
    <r>
      <rPr>
        <sz val="16"/>
        <rFont val="宋体"/>
        <charset val="134"/>
      </rPr>
      <t>户</t>
    </r>
    <r>
      <rPr>
        <sz val="16"/>
        <rFont val="Times New Roman"/>
        <charset val="134"/>
      </rPr>
      <t>14</t>
    </r>
    <r>
      <rPr>
        <sz val="16"/>
        <rFont val="宋体"/>
        <charset val="134"/>
      </rPr>
      <t>人。按照文件要求实报实销计划投入补助资金77.47512万元；</t>
    </r>
  </si>
  <si>
    <r>
      <rPr>
        <sz val="16"/>
        <rFont val="宋体"/>
        <charset val="134"/>
      </rPr>
      <t>产业精准入户项目发展壮大的优势，计划精准补助入户</t>
    </r>
    <r>
      <rPr>
        <sz val="16"/>
        <rFont val="Times New Roman"/>
        <charset val="134"/>
      </rPr>
      <t>91</t>
    </r>
    <r>
      <rPr>
        <sz val="16"/>
        <rFont val="宋体"/>
        <charset val="134"/>
      </rPr>
      <t>户（含监测帮扶家庭），结合农户产业到户先实施在在补助的方式，巩固拓展发展家庭生产，增加</t>
    </r>
    <r>
      <rPr>
        <sz val="16"/>
        <rFont val="Times New Roman"/>
        <charset val="134"/>
      </rPr>
      <t>91</t>
    </r>
    <r>
      <rPr>
        <sz val="16"/>
        <rFont val="宋体"/>
        <charset val="134"/>
      </rPr>
      <t>户已脱贫户（含监测帮扶家庭）家庭经济增收；进一步激发内生动力，持续经济增长。</t>
    </r>
  </si>
  <si>
    <r>
      <rPr>
        <sz val="16"/>
        <rFont val="宋体"/>
        <charset val="134"/>
      </rPr>
      <t>壮大发展入户项目，可巩固拓展</t>
    </r>
    <r>
      <rPr>
        <sz val="16"/>
        <rFont val="Times New Roman"/>
        <charset val="134"/>
      </rPr>
      <t>91</t>
    </r>
    <r>
      <rPr>
        <sz val="16"/>
        <rFont val="宋体"/>
        <charset val="134"/>
      </rPr>
      <t>户已脱贫户（含监测帮扶家庭）产业发展，进一步带动自身经济增长；确保已脱贫户（含监测帮扶家庭）脱贫后稳得住，有产业，能发展；激发内生动力，，确保脱贫后能持续发展。</t>
    </r>
  </si>
  <si>
    <t>AKT-DHJB-028-4</t>
  </si>
  <si>
    <t>克孜勒陶镇支持公益性岗位补助项目</t>
  </si>
  <si>
    <t>克孜勒陶镇（托云都克村、塔木喀拉村、喀拉塔什村、喀拉塔什其木干村、其木干村、阿尔帕勒克村、乌尔都隆窝孜村、塔木柏孜、别勒迪尔村、塔木村、红新村、汗铁热克村、其木干村、喀尔乌勒村、艾杰克村、江布拉克村、喀普喀村）</t>
  </si>
  <si>
    <r>
      <rPr>
        <sz val="16"/>
        <rFont val="宋体"/>
        <charset val="134"/>
      </rPr>
      <t>对克孜勒陶镇325人进行公益性岗位补助，共补助222.74598万元，其中：阿尔帕勒克村</t>
    </r>
    <r>
      <rPr>
        <sz val="16"/>
        <rFont val="Times New Roman"/>
        <charset val="134"/>
      </rPr>
      <t>21</t>
    </r>
    <r>
      <rPr>
        <sz val="16"/>
        <rFont val="宋体"/>
        <charset val="134"/>
      </rPr>
      <t>户公益性岗位家庭，工资不足县最低工资标准的部分予以补助</t>
    </r>
    <r>
      <rPr>
        <sz val="16"/>
        <rFont val="Times New Roman"/>
        <charset val="134"/>
      </rPr>
      <t>13.05089</t>
    </r>
    <r>
      <rPr>
        <sz val="16"/>
        <rFont val="宋体"/>
        <charset val="134"/>
      </rPr>
      <t>万元，对艾杰克村</t>
    </r>
    <r>
      <rPr>
        <sz val="16"/>
        <rFont val="Times New Roman"/>
        <charset val="134"/>
      </rPr>
      <t>17</t>
    </r>
    <r>
      <rPr>
        <sz val="16"/>
        <rFont val="宋体"/>
        <charset val="134"/>
      </rPr>
      <t>户公益性岗位家庭，工资不足县最低工资标准的部分予以补助</t>
    </r>
    <r>
      <rPr>
        <sz val="16"/>
        <rFont val="Times New Roman"/>
        <charset val="134"/>
      </rPr>
      <t>12.468036</t>
    </r>
    <r>
      <rPr>
        <sz val="16"/>
        <rFont val="宋体"/>
        <charset val="134"/>
      </rPr>
      <t>万元。对别勒迪尔村</t>
    </r>
    <r>
      <rPr>
        <sz val="16"/>
        <rFont val="Times New Roman"/>
        <charset val="134"/>
      </rPr>
      <t>33</t>
    </r>
    <r>
      <rPr>
        <sz val="16"/>
        <rFont val="宋体"/>
        <charset val="134"/>
      </rPr>
      <t>户公益性岗位家庭，工资不足县最低工资标准的部分予以补助</t>
    </r>
    <r>
      <rPr>
        <sz val="16"/>
        <rFont val="Times New Roman"/>
        <charset val="134"/>
      </rPr>
      <t>23.25336</t>
    </r>
    <r>
      <rPr>
        <sz val="16"/>
        <rFont val="宋体"/>
        <charset val="134"/>
      </rPr>
      <t>万元，对汗铁热克村</t>
    </r>
    <r>
      <rPr>
        <sz val="16"/>
        <rFont val="Times New Roman"/>
        <charset val="134"/>
      </rPr>
      <t>1</t>
    </r>
    <r>
      <rPr>
        <sz val="16"/>
        <rFont val="宋体"/>
        <charset val="134"/>
      </rPr>
      <t>户公益性岗位家庭，工资不足县最低工资标准的部分予以补助0.</t>
    </r>
    <r>
      <rPr>
        <sz val="16"/>
        <rFont val="Times New Roman"/>
        <charset val="134"/>
      </rPr>
      <t>6</t>
    </r>
    <r>
      <rPr>
        <sz val="16"/>
        <rFont val="宋体"/>
        <charset val="134"/>
      </rPr>
      <t>万元，对红新村</t>
    </r>
    <r>
      <rPr>
        <sz val="16"/>
        <rFont val="Times New Roman"/>
        <charset val="134"/>
      </rPr>
      <t>31</t>
    </r>
    <r>
      <rPr>
        <sz val="16"/>
        <rFont val="宋体"/>
        <charset val="134"/>
      </rPr>
      <t>户公益性岗位家庭，工资不足县最低工资标准的部分予以补助</t>
    </r>
    <r>
      <rPr>
        <sz val="16"/>
        <rFont val="Times New Roman"/>
        <charset val="134"/>
      </rPr>
      <t>21.9028</t>
    </r>
    <r>
      <rPr>
        <sz val="16"/>
        <rFont val="宋体"/>
        <charset val="134"/>
      </rPr>
      <t>万元，对江布拉克村</t>
    </r>
    <r>
      <rPr>
        <sz val="16"/>
        <rFont val="Times New Roman"/>
        <charset val="134"/>
      </rPr>
      <t>14</t>
    </r>
    <r>
      <rPr>
        <sz val="16"/>
        <rFont val="宋体"/>
        <charset val="134"/>
      </rPr>
      <t>户公益性岗位家庭，工资不足县最低工资标准的部分予以补助</t>
    </r>
    <r>
      <rPr>
        <sz val="16"/>
        <rFont val="Times New Roman"/>
        <charset val="134"/>
      </rPr>
      <t>9.274</t>
    </r>
    <r>
      <rPr>
        <sz val="16"/>
        <rFont val="宋体"/>
        <charset val="134"/>
      </rPr>
      <t>万元，对喀尔乌勒村</t>
    </r>
    <r>
      <rPr>
        <sz val="16"/>
        <rFont val="Times New Roman"/>
        <charset val="134"/>
      </rPr>
      <t>20</t>
    </r>
    <r>
      <rPr>
        <sz val="16"/>
        <rFont val="宋体"/>
        <charset val="134"/>
      </rPr>
      <t>户公益性岗位家庭，工资不足县最低工资标准的部分予以补助</t>
    </r>
    <r>
      <rPr>
        <sz val="16"/>
        <rFont val="Times New Roman"/>
        <charset val="134"/>
      </rPr>
      <t>13.80973</t>
    </r>
    <r>
      <rPr>
        <sz val="16"/>
        <rFont val="宋体"/>
        <charset val="134"/>
      </rPr>
      <t>万元，对喀拉塔什村</t>
    </r>
    <r>
      <rPr>
        <sz val="16"/>
        <rFont val="Times New Roman"/>
        <charset val="134"/>
      </rPr>
      <t>23</t>
    </r>
    <r>
      <rPr>
        <sz val="16"/>
        <rFont val="宋体"/>
        <charset val="134"/>
      </rPr>
      <t>户公益性岗位家庭，工资不足县最低工资标准的部分予以补助</t>
    </r>
    <r>
      <rPr>
        <sz val="16"/>
        <rFont val="Times New Roman"/>
        <charset val="134"/>
      </rPr>
      <t>11.34497</t>
    </r>
    <r>
      <rPr>
        <sz val="16"/>
        <rFont val="宋体"/>
        <charset val="134"/>
      </rPr>
      <t>万元，对喀拉塔什其木干村</t>
    </r>
    <r>
      <rPr>
        <sz val="16"/>
        <rFont val="Times New Roman"/>
        <charset val="134"/>
      </rPr>
      <t>23</t>
    </r>
    <r>
      <rPr>
        <sz val="16"/>
        <rFont val="宋体"/>
        <charset val="134"/>
      </rPr>
      <t>户公益性岗位家庭，工资不足县最低工资标准的部分予以补助</t>
    </r>
    <r>
      <rPr>
        <sz val="16"/>
        <rFont val="Times New Roman"/>
        <charset val="134"/>
      </rPr>
      <t>13.44857</t>
    </r>
    <r>
      <rPr>
        <sz val="16"/>
        <rFont val="宋体"/>
        <charset val="134"/>
      </rPr>
      <t>万元，对喀普喀村</t>
    </r>
    <r>
      <rPr>
        <sz val="16"/>
        <rFont val="Times New Roman"/>
        <charset val="134"/>
      </rPr>
      <t>13</t>
    </r>
    <r>
      <rPr>
        <sz val="16"/>
        <rFont val="宋体"/>
        <charset val="134"/>
      </rPr>
      <t>户公益性岗位家庭，工资不足县最低工资标准的部分予以补助</t>
    </r>
    <r>
      <rPr>
        <sz val="16"/>
        <rFont val="Times New Roman"/>
        <charset val="134"/>
      </rPr>
      <t>7.3278</t>
    </r>
    <r>
      <rPr>
        <sz val="16"/>
        <rFont val="宋体"/>
        <charset val="134"/>
      </rPr>
      <t>万元，对阔克图窝孜村</t>
    </r>
    <r>
      <rPr>
        <sz val="16"/>
        <rFont val="Times New Roman"/>
        <charset val="134"/>
      </rPr>
      <t>3</t>
    </r>
    <r>
      <rPr>
        <sz val="16"/>
        <rFont val="宋体"/>
        <charset val="134"/>
      </rPr>
      <t>户公益性岗位家庭，工资不足县最低工资标准的部分予以补助</t>
    </r>
    <r>
      <rPr>
        <sz val="16"/>
        <rFont val="Times New Roman"/>
        <charset val="134"/>
      </rPr>
      <t>1.974</t>
    </r>
    <r>
      <rPr>
        <sz val="16"/>
        <rFont val="宋体"/>
        <charset val="134"/>
      </rPr>
      <t>万元，对其木干村</t>
    </r>
    <r>
      <rPr>
        <sz val="16"/>
        <rFont val="Times New Roman"/>
        <charset val="134"/>
      </rPr>
      <t>17</t>
    </r>
    <r>
      <rPr>
        <sz val="16"/>
        <rFont val="宋体"/>
        <charset val="134"/>
      </rPr>
      <t>户公益性岗位家庭，工资不足县最低工资标准的部分予以补助</t>
    </r>
    <r>
      <rPr>
        <sz val="16"/>
        <rFont val="Times New Roman"/>
        <charset val="134"/>
      </rPr>
      <t>13.92048</t>
    </r>
    <r>
      <rPr>
        <sz val="16"/>
        <rFont val="宋体"/>
        <charset val="134"/>
      </rPr>
      <t>万元，对塔木柏孜村</t>
    </r>
    <r>
      <rPr>
        <sz val="16"/>
        <rFont val="Times New Roman"/>
        <charset val="134"/>
      </rPr>
      <t>1</t>
    </r>
    <r>
      <rPr>
        <sz val="16"/>
        <rFont val="宋体"/>
        <charset val="134"/>
      </rPr>
      <t>户公益性岗位家庭，工资不足县最低工资标准的部分予以补助</t>
    </r>
    <r>
      <rPr>
        <sz val="16"/>
        <rFont val="Times New Roman"/>
        <charset val="134"/>
      </rPr>
      <t>1.008</t>
    </r>
    <r>
      <rPr>
        <sz val="16"/>
        <rFont val="宋体"/>
        <charset val="134"/>
      </rPr>
      <t>万元，对塔木村</t>
    </r>
    <r>
      <rPr>
        <sz val="16"/>
        <rFont val="Times New Roman"/>
        <charset val="134"/>
      </rPr>
      <t>44</t>
    </r>
    <r>
      <rPr>
        <sz val="16"/>
        <rFont val="宋体"/>
        <charset val="134"/>
      </rPr>
      <t>户公益性岗位家庭，工资不足县最低工资标准的部分予以补助</t>
    </r>
    <r>
      <rPr>
        <sz val="16"/>
        <rFont val="Times New Roman"/>
        <charset val="134"/>
      </rPr>
      <t>28.4877</t>
    </r>
    <r>
      <rPr>
        <sz val="16"/>
        <rFont val="宋体"/>
        <charset val="134"/>
      </rPr>
      <t>万元，对托云都克村</t>
    </r>
    <r>
      <rPr>
        <sz val="16"/>
        <rFont val="Times New Roman"/>
        <charset val="134"/>
      </rPr>
      <t>27</t>
    </r>
    <r>
      <rPr>
        <sz val="16"/>
        <rFont val="宋体"/>
        <charset val="134"/>
      </rPr>
      <t>户公益性岗位家庭，工资不足县最低工资标准的部分予以补助</t>
    </r>
    <r>
      <rPr>
        <sz val="16"/>
        <rFont val="Times New Roman"/>
        <charset val="134"/>
      </rPr>
      <t>22.572444</t>
    </r>
    <r>
      <rPr>
        <sz val="16"/>
        <rFont val="宋体"/>
        <charset val="134"/>
      </rPr>
      <t>万元，对乌尔都隆窝孜村</t>
    </r>
    <r>
      <rPr>
        <sz val="16"/>
        <rFont val="Times New Roman"/>
        <charset val="134"/>
      </rPr>
      <t>37</t>
    </r>
    <r>
      <rPr>
        <sz val="16"/>
        <rFont val="宋体"/>
        <charset val="134"/>
      </rPr>
      <t>户公益性岗位家庭，工资不足县最低工资标准的部分予以补助</t>
    </r>
    <r>
      <rPr>
        <sz val="16"/>
        <rFont val="Times New Roman"/>
        <charset val="134"/>
      </rPr>
      <t>28.3032</t>
    </r>
    <r>
      <rPr>
        <sz val="16"/>
        <rFont val="宋体"/>
        <charset val="134"/>
      </rPr>
      <t>万元，</t>
    </r>
  </si>
  <si>
    <t>为弱劳动力和半劳动力及无法外出就业人员就业提收入供岗位，增加</t>
  </si>
  <si>
    <t>通过本项目的实施，增加公益性岗位人员收入</t>
  </si>
  <si>
    <t>AKT-DHJB-028-5</t>
  </si>
  <si>
    <t>恰尔隆镇支持公益性岗位补助项目</t>
  </si>
  <si>
    <r>
      <rPr>
        <sz val="16"/>
        <rFont val="宋体"/>
        <charset val="134"/>
      </rPr>
      <t>公益性岗位护林员</t>
    </r>
    <r>
      <rPr>
        <sz val="16"/>
        <rFont val="Times New Roman"/>
        <charset val="134"/>
      </rPr>
      <t>81</t>
    </r>
    <r>
      <rPr>
        <sz val="16"/>
        <rFont val="宋体"/>
        <charset val="134"/>
      </rPr>
      <t>人，计划投资</t>
    </r>
    <r>
      <rPr>
        <sz val="16"/>
        <rFont val="Times New Roman"/>
        <charset val="134"/>
      </rPr>
      <t>68.69124</t>
    </r>
    <r>
      <rPr>
        <sz val="16"/>
        <rFont val="宋体"/>
        <charset val="134"/>
      </rPr>
      <t>万元。</t>
    </r>
  </si>
  <si>
    <t>减轻家庭经济困难、经济负担，确保已脱贫户（监测户）家庭能够正常生活，巩固拓展脱贫攻坚成果同乡村振兴有效衔接</t>
  </si>
  <si>
    <t>给已脱贫户（监测户）家庭提供生活补助，降低经济负担</t>
  </si>
  <si>
    <t>AKT-DHJB-028-6</t>
  </si>
  <si>
    <t>皮拉勒乡支持公益性岗位补助项目</t>
  </si>
  <si>
    <r>
      <rPr>
        <sz val="16"/>
        <rFont val="宋体"/>
        <charset val="134"/>
      </rPr>
      <t>支持公益性岗位补助涉及农户</t>
    </r>
    <r>
      <rPr>
        <sz val="16"/>
        <rFont val="Times New Roman"/>
        <charset val="134"/>
      </rPr>
      <t>1189</t>
    </r>
    <r>
      <rPr>
        <sz val="16"/>
        <rFont val="宋体"/>
        <charset val="134"/>
      </rPr>
      <t>户，共计补助</t>
    </r>
    <r>
      <rPr>
        <sz val="16"/>
        <rFont val="Times New Roman"/>
        <charset val="134"/>
      </rPr>
      <t>868.63908</t>
    </r>
    <r>
      <rPr>
        <sz val="16"/>
        <rFont val="宋体"/>
        <charset val="134"/>
      </rPr>
      <t>万元。</t>
    </r>
  </si>
  <si>
    <r>
      <rPr>
        <sz val="16"/>
        <rFont val="宋体"/>
        <charset val="134"/>
      </rPr>
      <t>壮大发展入户项目，可巩固拓展</t>
    </r>
    <r>
      <rPr>
        <sz val="16"/>
        <rFont val="Times New Roman"/>
        <charset val="134"/>
      </rPr>
      <t>1189</t>
    </r>
    <r>
      <rPr>
        <sz val="16"/>
        <rFont val="宋体"/>
        <charset val="134"/>
      </rPr>
      <t>户已脱贫户（含监测帮扶家庭）产业发展，进一步带动自身经济增长；确保已脱贫户（含监测帮扶家庭）脱贫后稳得住，有产业，能发展；激发内生动力，确保脱贫后能发展</t>
    </r>
  </si>
  <si>
    <t>AKT-DHJB-028-7</t>
  </si>
  <si>
    <t>木吉乡支持公益性岗位补助项目</t>
  </si>
  <si>
    <r>
      <rPr>
        <sz val="16"/>
        <rFont val="宋体"/>
        <charset val="134"/>
      </rPr>
      <t>公益性岗位工资未达到最低工资标准，差额补助，其中护路员每人每月补助</t>
    </r>
    <r>
      <rPr>
        <sz val="16"/>
        <rFont val="Times New Roman"/>
        <charset val="134"/>
      </rPr>
      <t>540</t>
    </r>
    <r>
      <rPr>
        <sz val="16"/>
        <rFont val="宋体"/>
        <charset val="134"/>
      </rPr>
      <t>元，共</t>
    </r>
    <r>
      <rPr>
        <sz val="16"/>
        <rFont val="Times New Roman"/>
        <charset val="134"/>
      </rPr>
      <t>6.48</t>
    </r>
    <r>
      <rPr>
        <sz val="16"/>
        <rFont val="宋体"/>
        <charset val="134"/>
      </rPr>
      <t>万元；计划生育宣传员每人每月补助</t>
    </r>
    <r>
      <rPr>
        <sz val="16"/>
        <rFont val="Times New Roman"/>
        <charset val="134"/>
      </rPr>
      <t>740</t>
    </r>
    <r>
      <rPr>
        <sz val="16"/>
        <rFont val="宋体"/>
        <charset val="134"/>
      </rPr>
      <t>元，共</t>
    </r>
    <r>
      <rPr>
        <sz val="16"/>
        <rFont val="Times New Roman"/>
        <charset val="134"/>
      </rPr>
      <t>1.776</t>
    </r>
    <r>
      <rPr>
        <sz val="16"/>
        <rFont val="宋体"/>
        <charset val="134"/>
      </rPr>
      <t>万元；联防队员有</t>
    </r>
    <r>
      <rPr>
        <sz val="16"/>
        <rFont val="Times New Roman"/>
        <charset val="134"/>
      </rPr>
      <t>“</t>
    </r>
    <r>
      <rPr>
        <sz val="16"/>
        <rFont val="宋体"/>
        <charset val="134"/>
      </rPr>
      <t>三险一金</t>
    </r>
    <r>
      <rPr>
        <sz val="16"/>
        <rFont val="Times New Roman"/>
        <charset val="134"/>
      </rPr>
      <t>”</t>
    </r>
    <r>
      <rPr>
        <sz val="16"/>
        <rFont val="宋体"/>
        <charset val="134"/>
      </rPr>
      <t>每人每月补助</t>
    </r>
    <r>
      <rPr>
        <sz val="16"/>
        <rFont val="Times New Roman"/>
        <charset val="134"/>
      </rPr>
      <t>890</t>
    </r>
    <r>
      <rPr>
        <sz val="16"/>
        <rFont val="宋体"/>
        <charset val="134"/>
      </rPr>
      <t>元，共</t>
    </r>
    <r>
      <rPr>
        <sz val="16"/>
        <rFont val="Times New Roman"/>
        <charset val="134"/>
      </rPr>
      <t>0.1068</t>
    </r>
    <r>
      <rPr>
        <sz val="16"/>
        <rFont val="宋体"/>
        <charset val="134"/>
      </rPr>
      <t>万元；共计</t>
    </r>
    <r>
      <rPr>
        <sz val="16"/>
        <rFont val="Times New Roman"/>
        <charset val="134"/>
      </rPr>
      <t>15</t>
    </r>
    <r>
      <rPr>
        <sz val="16"/>
        <rFont val="宋体"/>
        <charset val="134"/>
      </rPr>
      <t>人（其中木吉村</t>
    </r>
    <r>
      <rPr>
        <sz val="16"/>
        <rFont val="Times New Roman"/>
        <charset val="134"/>
      </rPr>
      <t>5</t>
    </r>
    <r>
      <rPr>
        <sz val="16"/>
        <rFont val="宋体"/>
        <charset val="134"/>
      </rPr>
      <t>人补助</t>
    </r>
    <r>
      <rPr>
        <sz val="16"/>
        <rFont val="Times New Roman"/>
        <charset val="134"/>
      </rPr>
      <t>2.988</t>
    </r>
    <r>
      <rPr>
        <sz val="16"/>
        <rFont val="宋体"/>
        <charset val="134"/>
      </rPr>
      <t>万元，布拉克村</t>
    </r>
    <r>
      <rPr>
        <sz val="16"/>
        <rFont val="Times New Roman"/>
        <charset val="134"/>
      </rPr>
      <t>3</t>
    </r>
    <r>
      <rPr>
        <sz val="16"/>
        <rFont val="宋体"/>
        <charset val="134"/>
      </rPr>
      <t>人，补助</t>
    </r>
    <r>
      <rPr>
        <sz val="16"/>
        <rFont val="Times New Roman"/>
        <charset val="134"/>
      </rPr>
      <t>1.944</t>
    </r>
    <r>
      <rPr>
        <sz val="16"/>
        <rFont val="宋体"/>
        <charset val="134"/>
      </rPr>
      <t>万元，琼让村</t>
    </r>
    <r>
      <rPr>
        <sz val="16"/>
        <rFont val="Times New Roman"/>
        <charset val="134"/>
      </rPr>
      <t>6</t>
    </r>
    <r>
      <rPr>
        <sz val="16"/>
        <rFont val="宋体"/>
        <charset val="134"/>
      </rPr>
      <t>人，补助</t>
    </r>
    <r>
      <rPr>
        <sz val="16"/>
        <rFont val="Times New Roman"/>
        <charset val="134"/>
      </rPr>
      <t>2.184</t>
    </r>
    <r>
      <rPr>
        <sz val="16"/>
        <rFont val="宋体"/>
        <charset val="134"/>
      </rPr>
      <t>万元，昆提别斯村</t>
    </r>
    <r>
      <rPr>
        <sz val="16"/>
        <rFont val="Times New Roman"/>
        <charset val="134"/>
      </rPr>
      <t>1</t>
    </r>
    <r>
      <rPr>
        <sz val="16"/>
        <rFont val="宋体"/>
        <charset val="134"/>
      </rPr>
      <t>人，补助</t>
    </r>
    <r>
      <rPr>
        <sz val="16"/>
        <rFont val="Times New Roman"/>
        <charset val="134"/>
      </rPr>
      <t>0.648</t>
    </r>
    <r>
      <rPr>
        <sz val="16"/>
        <rFont val="宋体"/>
        <charset val="134"/>
      </rPr>
      <t>万元）</t>
    </r>
  </si>
  <si>
    <t>通过对公益性岗位最低工资补贴，增加收入，有效预防突发严重困难风险</t>
  </si>
  <si>
    <r>
      <rPr>
        <sz val="16"/>
        <rFont val="宋体"/>
        <charset val="134"/>
      </rPr>
      <t>对</t>
    </r>
    <r>
      <rPr>
        <sz val="16"/>
        <rFont val="Times New Roman"/>
        <charset val="134"/>
      </rPr>
      <t>15</t>
    </r>
    <r>
      <rPr>
        <sz val="16"/>
        <rFont val="宋体"/>
        <charset val="134"/>
      </rPr>
      <t>人进行公岗最低工资补贴，调动工作积极性，增加收入，有效预防突发严重困难风险</t>
    </r>
  </si>
  <si>
    <t>AKT-DHJB-028-8</t>
  </si>
  <si>
    <t>加马铁热克乡支持公益性岗位补助项目</t>
  </si>
  <si>
    <r>
      <rPr>
        <sz val="16"/>
        <rFont val="宋体"/>
        <charset val="134"/>
      </rPr>
      <t>加马铁热克乡支持公益性岗位补助</t>
    </r>
    <r>
      <rPr>
        <sz val="16"/>
        <rFont val="Times New Roman"/>
        <charset val="134"/>
      </rPr>
      <t>206</t>
    </r>
    <r>
      <rPr>
        <sz val="16"/>
        <rFont val="宋体"/>
        <charset val="134"/>
      </rPr>
      <t>户，共计</t>
    </r>
    <r>
      <rPr>
        <sz val="16"/>
        <rFont val="Times New Roman"/>
        <charset val="134"/>
      </rPr>
      <t>150.6912</t>
    </r>
    <r>
      <rPr>
        <sz val="16"/>
        <rFont val="宋体"/>
        <charset val="134"/>
      </rPr>
      <t>万元。</t>
    </r>
  </si>
  <si>
    <t>AKT-DHJB-028-9</t>
  </si>
  <si>
    <t>玉麦镇支持公益性岗位补助项目</t>
  </si>
  <si>
    <r>
      <rPr>
        <sz val="16"/>
        <rFont val="宋体"/>
        <charset val="134"/>
      </rPr>
      <t>玉麦镇对现有符合条件的公益性岗位，工资不足我县最低工资标准</t>
    </r>
    <r>
      <rPr>
        <sz val="16"/>
        <rFont val="Times New Roman"/>
        <charset val="134"/>
      </rPr>
      <t>(</t>
    </r>
    <r>
      <rPr>
        <sz val="16"/>
        <rFont val="宋体"/>
        <charset val="134"/>
      </rPr>
      <t>未缴纳劳动者个人</t>
    </r>
    <r>
      <rPr>
        <sz val="16"/>
        <rFont val="Times New Roman"/>
        <charset val="134"/>
      </rPr>
      <t>“</t>
    </r>
    <r>
      <rPr>
        <sz val="16"/>
        <rFont val="宋体"/>
        <charset val="134"/>
      </rPr>
      <t>三险一金</t>
    </r>
    <r>
      <rPr>
        <sz val="16"/>
        <rFont val="Times New Roman"/>
        <charset val="134"/>
      </rPr>
      <t>”</t>
    </r>
    <r>
      <rPr>
        <sz val="16"/>
        <rFont val="宋体"/>
        <charset val="134"/>
      </rPr>
      <t>等费用的按照</t>
    </r>
    <r>
      <rPr>
        <sz val="16"/>
        <rFont val="Times New Roman"/>
        <charset val="134"/>
      </rPr>
      <t>1540</t>
    </r>
    <r>
      <rPr>
        <sz val="16"/>
        <rFont val="宋体"/>
        <charset val="134"/>
      </rPr>
      <t>元的标准；已缴纳劳动者个人</t>
    </r>
    <r>
      <rPr>
        <sz val="16"/>
        <rFont val="Times New Roman"/>
        <charset val="134"/>
      </rPr>
      <t>“</t>
    </r>
    <r>
      <rPr>
        <sz val="16"/>
        <rFont val="宋体"/>
        <charset val="134"/>
      </rPr>
      <t>三险一金</t>
    </r>
    <r>
      <rPr>
        <sz val="16"/>
        <rFont val="Times New Roman"/>
        <charset val="134"/>
      </rPr>
      <t>”</t>
    </r>
    <r>
      <rPr>
        <sz val="16"/>
        <rFont val="宋体"/>
        <charset val="134"/>
      </rPr>
      <t>等费用的按照</t>
    </r>
    <r>
      <rPr>
        <sz val="16"/>
        <rFont val="Times New Roman"/>
        <charset val="134"/>
      </rPr>
      <t>1089</t>
    </r>
    <r>
      <rPr>
        <sz val="16"/>
        <rFont val="宋体"/>
        <charset val="134"/>
      </rPr>
      <t>元的标准</t>
    </r>
    <r>
      <rPr>
        <sz val="16"/>
        <rFont val="Times New Roman"/>
        <charset val="134"/>
      </rPr>
      <t>)</t>
    </r>
    <r>
      <rPr>
        <sz val="16"/>
        <rFont val="宋体"/>
        <charset val="134"/>
      </rPr>
      <t>的部分给予补助。计划对公益性岗位进行补助</t>
    </r>
    <r>
      <rPr>
        <sz val="16"/>
        <rFont val="Times New Roman"/>
        <charset val="134"/>
      </rPr>
      <t>12</t>
    </r>
    <r>
      <rPr>
        <sz val="16"/>
        <rFont val="宋体"/>
        <charset val="134"/>
      </rPr>
      <t>个月工资（</t>
    </r>
    <r>
      <rPr>
        <sz val="16"/>
        <rFont val="Times New Roman"/>
        <charset val="134"/>
      </rPr>
      <t>1</t>
    </r>
    <r>
      <rPr>
        <sz val="16"/>
        <rFont val="宋体"/>
        <charset val="134"/>
      </rPr>
      <t>月份</t>
    </r>
    <r>
      <rPr>
        <sz val="16"/>
        <rFont val="Times New Roman"/>
        <charset val="134"/>
      </rPr>
      <t>-12</t>
    </r>
    <r>
      <rPr>
        <sz val="16"/>
        <rFont val="宋体"/>
        <charset val="134"/>
      </rPr>
      <t>月份），共计</t>
    </r>
    <r>
      <rPr>
        <sz val="16"/>
        <rFont val="Times New Roman"/>
        <charset val="134"/>
      </rPr>
      <t>642</t>
    </r>
    <r>
      <rPr>
        <sz val="16"/>
        <rFont val="宋体"/>
        <charset val="134"/>
      </rPr>
      <t>人，计划补助</t>
    </r>
    <r>
      <rPr>
        <sz val="16"/>
        <rFont val="Times New Roman"/>
        <charset val="134"/>
      </rPr>
      <t>454.26756</t>
    </r>
    <r>
      <rPr>
        <sz val="16"/>
        <rFont val="宋体"/>
        <charset val="134"/>
      </rPr>
      <t>万元。其中：恰格尔村</t>
    </r>
    <r>
      <rPr>
        <sz val="16"/>
        <rFont val="Times New Roman"/>
        <charset val="134"/>
      </rPr>
      <t>36</t>
    </r>
    <r>
      <rPr>
        <sz val="16"/>
        <rFont val="宋体"/>
        <charset val="134"/>
      </rPr>
      <t>人补助</t>
    </r>
    <r>
      <rPr>
        <sz val="16"/>
        <rFont val="Times New Roman"/>
        <charset val="134"/>
      </rPr>
      <t>24.94452</t>
    </r>
    <r>
      <rPr>
        <sz val="16"/>
        <rFont val="宋体"/>
        <charset val="134"/>
      </rPr>
      <t>万元、玉麦村</t>
    </r>
    <r>
      <rPr>
        <sz val="16"/>
        <rFont val="Times New Roman"/>
        <charset val="134"/>
      </rPr>
      <t>89</t>
    </r>
    <r>
      <rPr>
        <sz val="16"/>
        <rFont val="宋体"/>
        <charset val="134"/>
      </rPr>
      <t>人补助</t>
    </r>
    <r>
      <rPr>
        <sz val="16"/>
        <rFont val="Times New Roman"/>
        <charset val="134"/>
      </rPr>
      <t>64.64936</t>
    </r>
    <r>
      <rPr>
        <sz val="16"/>
        <rFont val="宋体"/>
        <charset val="134"/>
      </rPr>
      <t>万元、英阿依玛克村</t>
    </r>
    <r>
      <rPr>
        <sz val="16"/>
        <rFont val="Times New Roman"/>
        <charset val="134"/>
      </rPr>
      <t>47</t>
    </r>
    <r>
      <rPr>
        <sz val="16"/>
        <rFont val="宋体"/>
        <charset val="134"/>
      </rPr>
      <t>人补助</t>
    </r>
    <r>
      <rPr>
        <sz val="16"/>
        <rFont val="Times New Roman"/>
        <charset val="134"/>
      </rPr>
      <t>33.21636</t>
    </r>
    <r>
      <rPr>
        <sz val="16"/>
        <rFont val="宋体"/>
        <charset val="134"/>
      </rPr>
      <t>万元、阿勒吞其村</t>
    </r>
    <r>
      <rPr>
        <sz val="16"/>
        <rFont val="Times New Roman"/>
        <charset val="134"/>
      </rPr>
      <t>59</t>
    </r>
    <r>
      <rPr>
        <sz val="16"/>
        <rFont val="宋体"/>
        <charset val="134"/>
      </rPr>
      <t>人补助</t>
    </r>
    <r>
      <rPr>
        <sz val="16"/>
        <rFont val="Times New Roman"/>
        <charset val="134"/>
      </rPr>
      <t>40.9348</t>
    </r>
    <r>
      <rPr>
        <sz val="16"/>
        <rFont val="宋体"/>
        <charset val="134"/>
      </rPr>
      <t>万元、阿玛希村</t>
    </r>
    <r>
      <rPr>
        <sz val="16"/>
        <rFont val="Times New Roman"/>
        <charset val="134"/>
      </rPr>
      <t>103</t>
    </r>
    <r>
      <rPr>
        <sz val="16"/>
        <rFont val="宋体"/>
        <charset val="134"/>
      </rPr>
      <t>人补助</t>
    </r>
    <r>
      <rPr>
        <sz val="16"/>
        <rFont val="Times New Roman"/>
        <charset val="134"/>
      </rPr>
      <t>72.62324</t>
    </r>
    <r>
      <rPr>
        <sz val="16"/>
        <rFont val="宋体"/>
        <charset val="134"/>
      </rPr>
      <t>万元、尤喀克霍伊拉村</t>
    </r>
    <r>
      <rPr>
        <sz val="16"/>
        <rFont val="Times New Roman"/>
        <charset val="134"/>
      </rPr>
      <t>44</t>
    </r>
    <r>
      <rPr>
        <sz val="16"/>
        <rFont val="宋体"/>
        <charset val="134"/>
      </rPr>
      <t>人补助</t>
    </r>
    <r>
      <rPr>
        <sz val="16"/>
        <rFont val="Times New Roman"/>
        <charset val="134"/>
      </rPr>
      <t>30.79236</t>
    </r>
    <r>
      <rPr>
        <sz val="16"/>
        <rFont val="宋体"/>
        <charset val="134"/>
      </rPr>
      <t>万元、库尼萨克村</t>
    </r>
    <r>
      <rPr>
        <sz val="16"/>
        <rFont val="Times New Roman"/>
        <charset val="134"/>
      </rPr>
      <t>63</t>
    </r>
    <r>
      <rPr>
        <sz val="16"/>
        <rFont val="宋体"/>
        <charset val="134"/>
      </rPr>
      <t>人补助</t>
    </r>
    <r>
      <rPr>
        <sz val="16"/>
        <rFont val="Times New Roman"/>
        <charset val="134"/>
      </rPr>
      <t>43.4748</t>
    </r>
    <r>
      <rPr>
        <sz val="16"/>
        <rFont val="宋体"/>
        <charset val="134"/>
      </rPr>
      <t>万元、喀什艾日克村</t>
    </r>
    <r>
      <rPr>
        <sz val="16"/>
        <rFont val="Times New Roman"/>
        <charset val="134"/>
      </rPr>
      <t>34</t>
    </r>
    <r>
      <rPr>
        <sz val="16"/>
        <rFont val="宋体"/>
        <charset val="134"/>
      </rPr>
      <t>人补助</t>
    </r>
    <r>
      <rPr>
        <sz val="16"/>
        <rFont val="Times New Roman"/>
        <charset val="134"/>
      </rPr>
      <t>23.60664</t>
    </r>
    <r>
      <rPr>
        <sz val="16"/>
        <rFont val="宋体"/>
        <charset val="134"/>
      </rPr>
      <t>万元、加依铁热克村</t>
    </r>
    <r>
      <rPr>
        <sz val="16"/>
        <rFont val="Times New Roman"/>
        <charset val="134"/>
      </rPr>
      <t>45</t>
    </r>
    <r>
      <rPr>
        <sz val="16"/>
        <rFont val="宋体"/>
        <charset val="134"/>
      </rPr>
      <t>人补助</t>
    </r>
    <r>
      <rPr>
        <sz val="16"/>
        <rFont val="Times New Roman"/>
        <charset val="134"/>
      </rPr>
      <t>33.40044</t>
    </r>
    <r>
      <rPr>
        <sz val="16"/>
        <rFont val="宋体"/>
        <charset val="134"/>
      </rPr>
      <t>万元、库尔巴格村</t>
    </r>
    <r>
      <rPr>
        <sz val="16"/>
        <rFont val="Times New Roman"/>
        <charset val="134"/>
      </rPr>
      <t>46</t>
    </r>
    <r>
      <rPr>
        <sz val="16"/>
        <rFont val="宋体"/>
        <charset val="134"/>
      </rPr>
      <t>人补助</t>
    </r>
    <r>
      <rPr>
        <sz val="16"/>
        <rFont val="Times New Roman"/>
        <charset val="134"/>
      </rPr>
      <t>30.71228</t>
    </r>
    <r>
      <rPr>
        <sz val="16"/>
        <rFont val="宋体"/>
        <charset val="134"/>
      </rPr>
      <t>万元、兰干村</t>
    </r>
    <r>
      <rPr>
        <sz val="16"/>
        <rFont val="Times New Roman"/>
        <charset val="134"/>
      </rPr>
      <t>37</t>
    </r>
    <r>
      <rPr>
        <sz val="16"/>
        <rFont val="宋体"/>
        <charset val="134"/>
      </rPr>
      <t>人补助</t>
    </r>
    <r>
      <rPr>
        <sz val="16"/>
        <rFont val="Times New Roman"/>
        <charset val="134"/>
      </rPr>
      <t>26.2802</t>
    </r>
    <r>
      <rPr>
        <sz val="16"/>
        <rFont val="宋体"/>
        <charset val="134"/>
      </rPr>
      <t>万元、霍伊拉艾日克村</t>
    </r>
    <r>
      <rPr>
        <sz val="16"/>
        <rFont val="Times New Roman"/>
        <charset val="134"/>
      </rPr>
      <t>39</t>
    </r>
    <r>
      <rPr>
        <sz val="16"/>
        <rFont val="宋体"/>
        <charset val="134"/>
      </rPr>
      <t>人补助</t>
    </r>
    <r>
      <rPr>
        <sz val="16"/>
        <rFont val="Times New Roman"/>
        <charset val="134"/>
      </rPr>
      <t>29.63256</t>
    </r>
    <r>
      <rPr>
        <sz val="16"/>
        <rFont val="宋体"/>
        <charset val="134"/>
      </rPr>
      <t>万元。</t>
    </r>
  </si>
  <si>
    <t>减轻家庭经济困难、经济负担，确保已脱贫户（含监测帮扶对象）家庭能够正常生活，巩固拓展脱贫攻坚成果同乡村振兴有效衔接。</t>
  </si>
  <si>
    <t>给已脱贫户（含监测帮扶对象）家庭提供生活补助，降低经济负担。</t>
  </si>
  <si>
    <t>AKT-DHJB-028-10</t>
  </si>
  <si>
    <t>奥依塔克镇支持公益性岗位补助项目</t>
  </si>
  <si>
    <r>
      <rPr>
        <sz val="16"/>
        <rFont val="宋体"/>
        <charset val="134"/>
      </rPr>
      <t>对现有符合条件的公益性岗位</t>
    </r>
    <r>
      <rPr>
        <sz val="16"/>
        <rFont val="Times New Roman"/>
        <charset val="134"/>
      </rPr>
      <t>93</t>
    </r>
    <r>
      <rPr>
        <sz val="16"/>
        <rFont val="宋体"/>
        <charset val="134"/>
      </rPr>
      <t>人，工资不足我县最低工资标准的部分予以补助，</t>
    </r>
    <r>
      <rPr>
        <sz val="16"/>
        <rFont val="Times New Roman"/>
        <charset val="134"/>
      </rPr>
      <t>689700</t>
    </r>
    <r>
      <rPr>
        <sz val="16"/>
        <rFont val="宋体"/>
        <charset val="134"/>
      </rPr>
      <t>。（其中</t>
    </r>
    <r>
      <rPr>
        <sz val="16"/>
        <rFont val="Times New Roman"/>
        <charset val="134"/>
      </rPr>
      <t>3</t>
    </r>
    <r>
      <rPr>
        <sz val="16"/>
        <rFont val="宋体"/>
        <charset val="134"/>
      </rPr>
      <t>人为</t>
    </r>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1</t>
    </r>
    <r>
      <rPr>
        <sz val="16"/>
        <rFont val="宋体"/>
        <charset val="134"/>
      </rPr>
      <t>日新增公岗）</t>
    </r>
  </si>
  <si>
    <t>通过项目实施，解决年龄偏大的弱劳动能力、半劳动能力、无职业技能等无法外出就业但可以履行公益性岗位工作的劳动力，促进农户增收，进一步提高群众的经济收入，加强群众的幸福感与获得感。</t>
  </si>
  <si>
    <t>AKT-DHJB-028-11</t>
  </si>
  <si>
    <t>塔尔乡支持公益性岗位补助项目</t>
  </si>
  <si>
    <t>阿勒马勒克村、巴格艾格孜村、巴格村、库祖村、霍西阿巴提村、塔尔阿巴提村、阿克库木村</t>
  </si>
  <si>
    <r>
      <rPr>
        <sz val="16"/>
        <rFont val="宋体"/>
        <charset val="134"/>
      </rPr>
      <t>塔尔乡涉及公益性岗位补助</t>
    </r>
    <r>
      <rPr>
        <sz val="16"/>
        <rFont val="Times New Roman"/>
        <charset val="134"/>
      </rPr>
      <t>115</t>
    </r>
    <r>
      <rPr>
        <sz val="16"/>
        <rFont val="宋体"/>
        <charset val="134"/>
      </rPr>
      <t>户，涉及资金</t>
    </r>
    <r>
      <rPr>
        <sz val="16"/>
        <rFont val="Times New Roman"/>
        <charset val="134"/>
      </rPr>
      <t>89.90712</t>
    </r>
    <r>
      <rPr>
        <sz val="16"/>
        <rFont val="宋体"/>
        <charset val="134"/>
      </rPr>
      <t>万元。</t>
    </r>
  </si>
  <si>
    <t>AKT-DHJB-028-12</t>
  </si>
  <si>
    <t>巴仁乡支持公益性岗位补助项目</t>
  </si>
  <si>
    <r>
      <rPr>
        <sz val="16"/>
        <rFont val="宋体"/>
        <charset val="134"/>
      </rPr>
      <t>符合奖补的公岗人员累计补助</t>
    </r>
    <r>
      <rPr>
        <sz val="16"/>
        <rFont val="Times New Roman"/>
        <charset val="134"/>
      </rPr>
      <t>1424</t>
    </r>
    <r>
      <rPr>
        <sz val="16"/>
        <rFont val="宋体"/>
        <charset val="134"/>
      </rPr>
      <t>人次，共计补助</t>
    </r>
    <r>
      <rPr>
        <sz val="16"/>
        <rFont val="Times New Roman"/>
        <charset val="134"/>
      </rPr>
      <t>1048.2792</t>
    </r>
    <r>
      <rPr>
        <sz val="16"/>
        <rFont val="宋体"/>
        <charset val="134"/>
      </rPr>
      <t>万元。</t>
    </r>
  </si>
  <si>
    <t>通过项目实施，提供更多就业岗位，促进群众增收，鼓励群众就近就地就业，提升群众就业积极性；激发群众就业热情，促进群众不断增收创收，进一步提高群众的经济收入，加强群众的幸福感与获得感。</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</si>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</sst>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10">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 numFmtId="177" formatCode="0;[Red]0"/>
    <numFmt numFmtId="178" formatCode="0.00;[Red]0.00"/>
    <numFmt numFmtId="179" formatCode="0_ "/>
    <numFmt numFmtId="180" formatCode="0.000000_ "/>
    <numFmt numFmtId="181" formatCode="yyyy&quot;年&quot;m&quot;月&quot;d&quot;日&quot;;@"/>
  </numFmts>
  <fonts count="59">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4"/>
      <name val="Times New Roman"/>
      <charset val="134"/>
    </font>
    <font>
      <sz val="11"/>
      <name val="Times New Roman"/>
      <charset val="134"/>
    </font>
    <font>
      <b/>
      <sz val="20"/>
      <name val="宋体"/>
      <charset val="134"/>
    </font>
    <font>
      <b/>
      <sz val="16"/>
      <name val="宋体"/>
      <charset val="134"/>
    </font>
    <font>
      <b/>
      <sz val="11"/>
      <name val="宋体"/>
      <charset val="134"/>
    </font>
    <font>
      <sz val="11"/>
      <name val="宋体"/>
      <charset val="134"/>
      <scheme val="minor"/>
    </font>
    <font>
      <sz val="20"/>
      <name val="宋体"/>
      <charset val="134"/>
      <scheme val="minor"/>
    </font>
    <font>
      <sz val="11"/>
      <name val="方正仿宋_GBK"/>
      <charset val="134"/>
    </font>
    <font>
      <sz val="16"/>
      <name val="宋体"/>
      <charset val="134"/>
      <scheme val="minor"/>
    </font>
    <font>
      <sz val="11"/>
      <name val="宋体"/>
      <charset val="134"/>
    </font>
    <font>
      <sz val="18"/>
      <name val="仿宋"/>
      <charset val="134"/>
    </font>
    <font>
      <sz val="16"/>
      <name val="宋体"/>
      <charset val="134"/>
    </font>
    <font>
      <sz val="24"/>
      <name val="宋体"/>
      <charset val="134"/>
      <scheme val="minor"/>
    </font>
    <font>
      <sz val="18"/>
      <name val="Times New Roman"/>
      <charset val="134"/>
    </font>
    <font>
      <sz val="22"/>
      <name val="宋体"/>
      <charset val="134"/>
      <scheme val="minor"/>
    </font>
    <font>
      <sz val="26"/>
      <name val="宋体"/>
      <charset val="134"/>
    </font>
    <font>
      <b/>
      <sz val="36"/>
      <name val="宋体"/>
      <charset val="134"/>
    </font>
    <font>
      <b/>
      <sz val="18"/>
      <name val="宋体"/>
      <charset val="134"/>
    </font>
    <font>
      <sz val="18"/>
      <name val="宋体"/>
      <charset val="134"/>
    </font>
    <font>
      <sz val="16"/>
      <name val="Times New Roman"/>
      <charset val="134"/>
    </font>
    <font>
      <b/>
      <sz val="16"/>
      <name val="Times New Roman"/>
      <charset val="134"/>
    </font>
    <font>
      <sz val="14"/>
      <name val="宋体"/>
      <charset val="134"/>
    </font>
    <font>
      <sz val="18"/>
      <name val="宋体"/>
      <charset val="134"/>
      <scheme val="minor"/>
    </font>
    <font>
      <sz val="12"/>
      <name val="宋体"/>
      <charset val="134"/>
    </font>
    <font>
      <b/>
      <sz val="14"/>
      <name val="方正小标宋简体"/>
      <charset val="134"/>
    </font>
    <font>
      <b/>
      <sz val="9"/>
      <name val="宋体"/>
      <charset val="134"/>
    </font>
    <font>
      <sz val="9"/>
      <name val="宋体"/>
      <charset val="134"/>
    </font>
    <font>
      <sz val="9"/>
      <name val="宋体"/>
      <charset val="134"/>
      <scheme val="minor"/>
    </font>
    <font>
      <b/>
      <sz val="16"/>
      <name val="宋体"/>
      <charset val="134"/>
      <scheme val="minor"/>
    </font>
    <font>
      <sz val="11"/>
      <color theme="0"/>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sz val="11"/>
      <color rgb="FF9C0006"/>
      <name val="宋体"/>
      <charset val="0"/>
      <scheme val="minor"/>
    </font>
    <font>
      <sz val="11"/>
      <color theme="1"/>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9C6500"/>
      <name val="宋体"/>
      <charset val="0"/>
      <scheme val="minor"/>
    </font>
    <font>
      <sz val="10"/>
      <name val="Arial"/>
      <charset val="0"/>
    </font>
    <font>
      <b/>
      <vertAlign val="subscript"/>
      <sz val="20"/>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43" fillId="12" borderId="0" applyNumberFormat="0" applyBorder="0" applyAlignment="0" applyProtection="0">
      <alignment vertical="center"/>
    </xf>
    <xf numFmtId="0" fontId="39"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3" fillId="15"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alignment vertical="center"/>
    </xf>
    <xf numFmtId="0" fontId="38" fillId="18"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9" borderId="10" applyNumberFormat="0" applyFont="0" applyAlignment="0" applyProtection="0">
      <alignment vertical="center"/>
    </xf>
    <xf numFmtId="0" fontId="38" fillId="7" borderId="0" applyNumberFormat="0" applyBorder="0" applyAlignment="0" applyProtection="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1" fillId="0" borderId="11" applyNumberFormat="0" applyFill="0" applyAlignment="0" applyProtection="0">
      <alignment vertical="center"/>
    </xf>
    <xf numFmtId="0" fontId="53" fillId="0" borderId="11" applyNumberFormat="0" applyFill="0" applyAlignment="0" applyProtection="0">
      <alignment vertical="center"/>
    </xf>
    <xf numFmtId="0" fontId="38" fillId="5" borderId="0" applyNumberFormat="0" applyBorder="0" applyAlignment="0" applyProtection="0">
      <alignment vertical="center"/>
    </xf>
    <xf numFmtId="0" fontId="47" fillId="0" borderId="14" applyNumberFormat="0" applyFill="0" applyAlignment="0" applyProtection="0">
      <alignment vertical="center"/>
    </xf>
    <xf numFmtId="0" fontId="38" fillId="11" borderId="0" applyNumberFormat="0" applyBorder="0" applyAlignment="0" applyProtection="0">
      <alignment vertical="center"/>
    </xf>
    <xf numFmtId="0" fontId="54" fillId="20" borderId="13" applyNumberFormat="0" applyAlignment="0" applyProtection="0">
      <alignment vertical="center"/>
    </xf>
    <xf numFmtId="0" fontId="50" fillId="20" borderId="8" applyNumberFormat="0" applyAlignment="0" applyProtection="0">
      <alignment vertical="center"/>
    </xf>
    <xf numFmtId="0" fontId="52" fillId="23" borderId="12" applyNumberFormat="0" applyAlignment="0" applyProtection="0">
      <alignment vertical="center"/>
    </xf>
    <xf numFmtId="0" fontId="43" fillId="10" borderId="0" applyNumberFormat="0" applyBorder="0" applyAlignment="0" applyProtection="0">
      <alignment vertical="center"/>
    </xf>
    <xf numFmtId="0" fontId="38" fillId="25" borderId="0" applyNumberFormat="0" applyBorder="0" applyAlignment="0" applyProtection="0">
      <alignment vertical="center"/>
    </xf>
    <xf numFmtId="0" fontId="40" fillId="0" borderId="9" applyNumberFormat="0" applyFill="0" applyAlignment="0" applyProtection="0">
      <alignment vertical="center"/>
    </xf>
    <xf numFmtId="0" fontId="55" fillId="0" borderId="15" applyNumberFormat="0" applyFill="0" applyAlignment="0" applyProtection="0">
      <alignment vertical="center"/>
    </xf>
    <xf numFmtId="0" fontId="48" fillId="19" borderId="0" applyNumberFormat="0" applyBorder="0" applyAlignment="0" applyProtection="0">
      <alignment vertical="center"/>
    </xf>
    <xf numFmtId="0" fontId="56" fillId="28" borderId="0" applyNumberFormat="0" applyBorder="0" applyAlignment="0" applyProtection="0">
      <alignment vertical="center"/>
    </xf>
    <xf numFmtId="0" fontId="43" fillId="30" borderId="0" applyNumberFormat="0" applyBorder="0" applyAlignment="0" applyProtection="0">
      <alignment vertical="center"/>
    </xf>
    <xf numFmtId="0" fontId="38" fillId="22" borderId="0" applyNumberFormat="0" applyBorder="0" applyAlignment="0" applyProtection="0">
      <alignment vertical="center"/>
    </xf>
    <xf numFmtId="0" fontId="43" fillId="24" borderId="0" applyNumberFormat="0" applyBorder="0" applyAlignment="0" applyProtection="0">
      <alignment vertical="center"/>
    </xf>
    <xf numFmtId="0" fontId="43" fillId="31" borderId="0" applyNumberFormat="0" applyBorder="0" applyAlignment="0" applyProtection="0">
      <alignment vertical="center"/>
    </xf>
    <xf numFmtId="0" fontId="43" fillId="27" borderId="0" applyNumberFormat="0" applyBorder="0" applyAlignment="0" applyProtection="0">
      <alignment vertical="center"/>
    </xf>
    <xf numFmtId="0" fontId="43" fillId="21" borderId="0" applyNumberFormat="0" applyBorder="0" applyAlignment="0" applyProtection="0">
      <alignment vertical="center"/>
    </xf>
    <xf numFmtId="0" fontId="38" fillId="26" borderId="0" applyNumberFormat="0" applyBorder="0" applyAlignment="0" applyProtection="0">
      <alignment vertical="center"/>
    </xf>
    <xf numFmtId="0" fontId="0" fillId="0" borderId="0">
      <alignment vertical="center"/>
    </xf>
    <xf numFmtId="0" fontId="38" fillId="32" borderId="0" applyNumberFormat="0" applyBorder="0" applyAlignment="0" applyProtection="0">
      <alignment vertical="center"/>
    </xf>
    <xf numFmtId="0" fontId="43" fillId="34" borderId="0" applyNumberFormat="0" applyBorder="0" applyAlignment="0" applyProtection="0">
      <alignment vertical="center"/>
    </xf>
    <xf numFmtId="0" fontId="43" fillId="17" borderId="0" applyNumberFormat="0" applyBorder="0" applyAlignment="0" applyProtection="0">
      <alignment vertical="center"/>
    </xf>
    <xf numFmtId="0" fontId="38" fillId="14" borderId="0" applyNumberFormat="0" applyBorder="0" applyAlignment="0" applyProtection="0">
      <alignment vertical="center"/>
    </xf>
    <xf numFmtId="0" fontId="43" fillId="35" borderId="0" applyNumberFormat="0" applyBorder="0" applyAlignment="0" applyProtection="0">
      <alignment vertical="center"/>
    </xf>
    <xf numFmtId="0" fontId="38" fillId="33" borderId="0" applyNumberFormat="0" applyBorder="0" applyAlignment="0" applyProtection="0">
      <alignment vertical="center"/>
    </xf>
    <xf numFmtId="0" fontId="38" fillId="29" borderId="0" applyNumberFormat="0" applyBorder="0" applyAlignment="0" applyProtection="0">
      <alignment vertical="center"/>
    </xf>
    <xf numFmtId="0" fontId="43" fillId="13" borderId="0" applyNumberFormat="0" applyBorder="0" applyAlignment="0" applyProtection="0">
      <alignment vertical="center"/>
    </xf>
    <xf numFmtId="0" fontId="38" fillId="16" borderId="0" applyNumberFormat="0" applyBorder="0" applyAlignment="0" applyProtection="0">
      <alignment vertical="center"/>
    </xf>
    <xf numFmtId="0" fontId="3" fillId="0" borderId="0">
      <alignment vertical="center"/>
    </xf>
    <xf numFmtId="0" fontId="32" fillId="0" borderId="0"/>
    <xf numFmtId="0" fontId="57" fillId="0" borderId="0"/>
  </cellStyleXfs>
  <cellXfs count="226">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vertical="center" wrapText="1"/>
    </xf>
    <xf numFmtId="0" fontId="10" fillId="0" borderId="0" xfId="0" applyFont="1" applyFill="1" applyAlignment="1">
      <alignment vertical="center"/>
    </xf>
    <xf numFmtId="0" fontId="15" fillId="0" borderId="0" xfId="0" applyFont="1" applyFill="1" applyAlignment="1">
      <alignment horizontal="center" vertical="center"/>
    </xf>
    <xf numFmtId="0" fontId="14" fillId="0" borderId="0" xfId="0" applyFont="1" applyFill="1">
      <alignment vertical="center"/>
    </xf>
    <xf numFmtId="0" fontId="16" fillId="0" borderId="0" xfId="0" applyFont="1" applyFill="1" applyAlignment="1">
      <alignment horizontal="center" vertical="center" wrapText="1"/>
    </xf>
    <xf numFmtId="0" fontId="17" fillId="0" borderId="0" xfId="0" applyFont="1" applyFill="1" applyAlignment="1">
      <alignment vertical="center" wrapText="1"/>
    </xf>
    <xf numFmtId="0" fontId="18" fillId="0" borderId="0" xfId="0" applyFont="1" applyFill="1">
      <alignment vertical="center"/>
    </xf>
    <xf numFmtId="0" fontId="19" fillId="0" borderId="0" xfId="0" applyFont="1" applyFill="1" applyAlignment="1">
      <alignment horizontal="center" vertical="center" wrapText="1"/>
    </xf>
    <xf numFmtId="0" fontId="14"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horizontal="center" vertical="center"/>
    </xf>
    <xf numFmtId="0" fontId="21" fillId="0" borderId="0" xfId="0" applyFont="1" applyFill="1" applyAlignment="1">
      <alignment vertical="center"/>
    </xf>
    <xf numFmtId="0" fontId="17" fillId="0" borderId="0" xfId="0" applyFont="1" applyFill="1" applyAlignment="1">
      <alignment vertical="center"/>
    </xf>
    <xf numFmtId="0" fontId="14" fillId="0" borderId="0" xfId="0" applyFont="1" applyFill="1" applyAlignment="1">
      <alignment horizontal="center" vertical="center" wrapText="1"/>
    </xf>
    <xf numFmtId="0" fontId="15"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alignment vertical="center"/>
    </xf>
    <xf numFmtId="0" fontId="9" fillId="0" borderId="0" xfId="0" applyFont="1" applyFill="1" applyAlignment="1">
      <alignment vertical="center"/>
    </xf>
    <xf numFmtId="0" fontId="14" fillId="0" borderId="0" xfId="0" applyNumberFormat="1" applyFont="1" applyFill="1" applyAlignment="1">
      <alignment horizontal="center" vertical="center"/>
    </xf>
    <xf numFmtId="0" fontId="24" fillId="0" borderId="0" xfId="0" applyFont="1" applyFill="1" applyAlignment="1">
      <alignment horizontal="center" vertical="center" wrapText="1"/>
    </xf>
    <xf numFmtId="0" fontId="24" fillId="0" borderId="0" xfId="0" applyNumberFormat="1" applyFont="1" applyFill="1" applyAlignment="1">
      <alignment horizontal="center" vertical="center" wrapText="1"/>
    </xf>
    <xf numFmtId="0" fontId="24" fillId="0" borderId="0" xfId="0" applyFont="1" applyFill="1" applyAlignment="1">
      <alignment horizontal="left" vertical="center" wrapText="1"/>
    </xf>
    <xf numFmtId="0" fontId="25" fillId="0" borderId="0" xfId="0" applyFont="1" applyFill="1" applyAlignment="1">
      <alignment horizontal="center" vertical="center" wrapText="1"/>
    </xf>
    <xf numFmtId="0" fontId="25" fillId="0" borderId="0" xfId="0" applyNumberFormat="1"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xf>
    <xf numFmtId="0" fontId="26" fillId="0" borderId="1" xfId="0" applyNumberFormat="1" applyFont="1" applyFill="1" applyBorder="1" applyAlignment="1" applyProtection="1">
      <alignment horizontal="justify" vertical="center" wrapText="1"/>
    </xf>
    <xf numFmtId="0" fontId="27"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justify" vertical="center" wrapText="1"/>
    </xf>
    <xf numFmtId="0" fontId="20"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justify" vertical="center" wrapText="1"/>
    </xf>
    <xf numFmtId="0" fontId="20" fillId="0" borderId="1" xfId="0" applyNumberFormat="1" applyFont="1" applyFill="1" applyBorder="1" applyAlignment="1" applyProtection="1">
      <alignment horizontal="left" vertical="center" wrapText="1"/>
    </xf>
    <xf numFmtId="0" fontId="28"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176" fontId="20" fillId="0" borderId="1" xfId="0" applyNumberFormat="1" applyFont="1" applyFill="1" applyBorder="1" applyAlignment="1">
      <alignment horizontal="center" vertical="center" wrapText="1"/>
    </xf>
    <xf numFmtId="0" fontId="28" fillId="0" borderId="1" xfId="0" applyNumberFormat="1" applyFont="1" applyFill="1" applyBorder="1" applyAlignment="1" applyProtection="1">
      <alignment vertical="center" wrapText="1"/>
    </xf>
    <xf numFmtId="0" fontId="29" fillId="0" borderId="1" xfId="0" applyNumberFormat="1" applyFont="1" applyFill="1" applyBorder="1" applyAlignment="1" applyProtection="1">
      <alignment horizontal="justify" vertical="center" wrapText="1"/>
    </xf>
    <xf numFmtId="0" fontId="30" fillId="0" borderId="0" xfId="0" applyFont="1" applyFill="1" applyAlignment="1">
      <alignment horizontal="left" vertical="center" wrapText="1"/>
    </xf>
    <xf numFmtId="0" fontId="30" fillId="0" borderId="0" xfId="0" applyFont="1" applyFill="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6" fillId="0" borderId="1" xfId="0" applyFont="1" applyFill="1" applyBorder="1" applyAlignment="1">
      <alignment horizontal="center" vertical="center"/>
    </xf>
    <xf numFmtId="0" fontId="31" fillId="0" borderId="1" xfId="0" applyFont="1" applyFill="1" applyBorder="1" applyAlignment="1">
      <alignment vertical="center"/>
    </xf>
    <xf numFmtId="0" fontId="28" fillId="0" borderId="1" xfId="0" applyNumberFormat="1" applyFont="1" applyFill="1" applyBorder="1" applyAlignment="1">
      <alignment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9" fillId="0" borderId="0" xfId="0" applyNumberFormat="1" applyFont="1" applyFill="1" applyAlignment="1">
      <alignment horizontal="center" vertical="center" shrinkToFit="1"/>
    </xf>
    <xf numFmtId="0" fontId="11" fillId="0" borderId="2"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 xfId="0" applyFont="1" applyFill="1" applyBorder="1" applyAlignment="1">
      <alignment vertical="center" wrapText="1"/>
    </xf>
    <xf numFmtId="0" fontId="31" fillId="0" borderId="1" xfId="0" applyFont="1" applyFill="1" applyBorder="1" applyAlignment="1">
      <alignment horizontal="center" vertical="center"/>
    </xf>
    <xf numFmtId="0" fontId="20" fillId="0" borderId="1" xfId="0" applyFont="1" applyFill="1" applyBorder="1" applyAlignment="1">
      <alignment vertical="center" wrapText="1"/>
    </xf>
    <xf numFmtId="0" fontId="9" fillId="0" borderId="0" xfId="0" applyFont="1" applyFill="1" applyAlignment="1">
      <alignment horizontal="justify" vertical="center" wrapText="1"/>
    </xf>
    <xf numFmtId="0" fontId="20" fillId="0" borderId="1" xfId="0" applyNumberFormat="1" applyFont="1" applyFill="1" applyBorder="1" applyAlignment="1">
      <alignment horizontal="left" vertical="center" wrapText="1"/>
    </xf>
    <xf numFmtId="0" fontId="20" fillId="0" borderId="1" xfId="0" applyNumberFormat="1" applyFont="1" applyFill="1" applyBorder="1" applyAlignment="1">
      <alignment vertical="center" wrapText="1"/>
    </xf>
    <xf numFmtId="179" fontId="20" fillId="0" borderId="1" xfId="0" applyNumberFormat="1" applyFont="1" applyFill="1" applyBorder="1" applyAlignment="1">
      <alignment horizontal="left" vertical="center" wrapText="1"/>
    </xf>
    <xf numFmtId="179" fontId="28"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justify" vertical="center" wrapText="1"/>
    </xf>
    <xf numFmtId="0" fontId="20"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justify" vertical="center" wrapText="1"/>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8" fillId="0" borderId="1" xfId="0" applyNumberFormat="1" applyFont="1" applyFill="1" applyBorder="1" applyAlignment="1">
      <alignment horizontal="center" vertical="center" wrapText="1" shrinkToFit="1"/>
    </xf>
    <xf numFmtId="0" fontId="29"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179" fontId="28" fillId="0" borderId="1" xfId="0" applyNumberFormat="1" applyFont="1" applyFill="1" applyBorder="1" applyAlignment="1" applyProtection="1">
      <alignment horizontal="center" vertical="center" wrapText="1"/>
    </xf>
    <xf numFmtId="179" fontId="28" fillId="0" borderId="1" xfId="0" applyNumberFormat="1" applyFont="1" applyFill="1" applyBorder="1" applyAlignment="1">
      <alignment horizontal="justify" vertical="center" wrapText="1"/>
    </xf>
    <xf numFmtId="0" fontId="28" fillId="0" borderId="1" xfId="0" applyFont="1" applyFill="1" applyBorder="1" applyAlignment="1">
      <alignment horizontal="justify" vertical="center" wrapText="1"/>
    </xf>
    <xf numFmtId="0" fontId="31" fillId="0" borderId="1" xfId="0" applyFont="1" applyFill="1" applyBorder="1">
      <alignment vertical="center"/>
    </xf>
    <xf numFmtId="0" fontId="32"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3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4"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35"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vertical="center" wrapText="1"/>
    </xf>
    <xf numFmtId="0" fontId="36" fillId="0" borderId="1" xfId="0" applyFont="1" applyFill="1" applyBorder="1" applyAlignment="1">
      <alignment vertical="center"/>
    </xf>
    <xf numFmtId="0" fontId="7" fillId="0" borderId="1" xfId="0" applyFont="1" applyFill="1" applyBorder="1" applyAlignment="1">
      <alignment vertical="center"/>
    </xf>
    <xf numFmtId="0" fontId="36" fillId="0" borderId="1" xfId="0" applyFont="1" applyFill="1" applyBorder="1">
      <alignment vertical="center"/>
    </xf>
    <xf numFmtId="0" fontId="7" fillId="0" borderId="1" xfId="0" applyFont="1" applyFill="1" applyBorder="1">
      <alignment vertical="center"/>
    </xf>
    <xf numFmtId="0" fontId="3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37" fillId="0" borderId="0" xfId="0" applyFont="1" applyFill="1" applyBorder="1" applyAlignment="1">
      <alignment vertical="center"/>
    </xf>
    <xf numFmtId="0" fontId="17" fillId="0" borderId="0" xfId="0" applyFont="1" applyFill="1" applyBorder="1">
      <alignment vertical="center"/>
    </xf>
    <xf numFmtId="0" fontId="17" fillId="0" borderId="0" xfId="0" applyFont="1" applyFill="1">
      <alignment vertical="center"/>
    </xf>
    <xf numFmtId="0" fontId="17"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Alignment="1">
      <alignment horizontal="center" vertical="center"/>
    </xf>
    <xf numFmtId="0" fontId="12" fillId="0" borderId="0" xfId="0" applyFont="1" applyFill="1">
      <alignment vertical="center"/>
    </xf>
    <xf numFmtId="0" fontId="17" fillId="0" borderId="0" xfId="0" applyFont="1" applyFill="1" applyBorder="1" applyAlignment="1">
      <alignment horizontal="center" vertical="center"/>
    </xf>
    <xf numFmtId="0" fontId="20" fillId="0" borderId="0" xfId="0" applyFont="1" applyFill="1">
      <alignment vertical="center"/>
    </xf>
    <xf numFmtId="0" fontId="18" fillId="0" borderId="0" xfId="0" applyFont="1" applyFill="1" applyAlignment="1">
      <alignment vertical="center"/>
    </xf>
    <xf numFmtId="0" fontId="20" fillId="0" borderId="1" xfId="0" applyNumberFormat="1" applyFont="1" applyFill="1" applyBorder="1" applyAlignment="1" applyProtection="1">
      <alignment vertical="center" wrapText="1"/>
    </xf>
    <xf numFmtId="0" fontId="20" fillId="0" borderId="1" xfId="0" applyNumberFormat="1" applyFont="1" applyFill="1" applyBorder="1" applyAlignment="1">
      <alignment vertical="center"/>
    </xf>
    <xf numFmtId="0" fontId="28" fillId="0" borderId="1" xfId="0" applyNumberFormat="1" applyFont="1" applyFill="1" applyBorder="1" applyAlignment="1">
      <alignment horizontal="justify" vertical="center" wrapText="1"/>
    </xf>
    <xf numFmtId="0" fontId="32" fillId="0" borderId="1" xfId="0" applyFont="1" applyFill="1" applyBorder="1" applyAlignment="1">
      <alignment horizontal="left" vertical="center" wrapText="1"/>
    </xf>
    <xf numFmtId="0" fontId="20" fillId="0" borderId="1" xfId="0" applyNumberFormat="1" applyFont="1" applyFill="1" applyBorder="1" applyAlignment="1">
      <alignment horizontal="center" vertical="center" shrinkToFit="1"/>
    </xf>
    <xf numFmtId="180" fontId="28" fillId="0" borderId="1" xfId="0" applyNumberFormat="1" applyFont="1" applyFill="1" applyBorder="1" applyAlignment="1" applyProtection="1">
      <alignment vertical="center" wrapText="1" shrinkToFit="1"/>
    </xf>
    <xf numFmtId="0" fontId="28" fillId="0" borderId="1" xfId="0" applyNumberFormat="1" applyFont="1" applyFill="1" applyBorder="1" applyAlignment="1">
      <alignment horizontal="center" vertical="center" shrinkToFit="1"/>
    </xf>
    <xf numFmtId="0" fontId="9" fillId="0" borderId="1" xfId="0" applyNumberFormat="1"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28" fillId="0" borderId="1" xfId="0" applyNumberFormat="1" applyFont="1" applyFill="1" applyBorder="1" applyAlignment="1">
      <alignment vertical="center" shrinkToFit="1"/>
    </xf>
    <xf numFmtId="0" fontId="11"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28" fillId="0" borderId="1" xfId="40" applyNumberFormat="1" applyFont="1" applyFill="1" applyBorder="1" applyAlignment="1" applyProtection="1">
      <alignment horizontal="justify" vertical="center" wrapText="1"/>
    </xf>
    <xf numFmtId="0" fontId="29" fillId="0" borderId="1" xfId="0" applyFont="1" applyFill="1" applyBorder="1" applyAlignment="1">
      <alignment horizontal="center" vertical="center" wrapText="1"/>
    </xf>
    <xf numFmtId="31" fontId="29" fillId="0" borderId="1" xfId="0" applyNumberFormat="1" applyFont="1" applyFill="1" applyBorder="1" applyAlignment="1">
      <alignment horizontal="center" vertical="center" wrapText="1" shrinkToFit="1"/>
    </xf>
    <xf numFmtId="49" fontId="28" fillId="0" borderId="1" xfId="0" applyNumberFormat="1" applyFont="1" applyFill="1" applyBorder="1" applyAlignment="1">
      <alignment horizontal="justify" vertical="center" wrapText="1"/>
    </xf>
    <xf numFmtId="181" fontId="28" fillId="0" borderId="1" xfId="0" applyNumberFormat="1" applyFont="1" applyFill="1" applyBorder="1" applyAlignment="1">
      <alignment horizontal="center" vertical="center" wrapText="1" shrinkToFit="1"/>
    </xf>
    <xf numFmtId="0" fontId="18" fillId="0" borderId="1" xfId="0" applyNumberFormat="1" applyFont="1" applyFill="1" applyBorder="1" applyAlignment="1" applyProtection="1">
      <alignment horizontal="left" vertical="center" wrapText="1"/>
    </xf>
    <xf numFmtId="0" fontId="28" fillId="0" borderId="4"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31" fillId="0" borderId="1" xfId="0" applyNumberFormat="1" applyFont="1" applyFill="1" applyBorder="1" applyAlignment="1">
      <alignment horizontal="center" vertical="center" shrinkToFit="1"/>
    </xf>
    <xf numFmtId="0" fontId="20" fillId="0" borderId="1" xfId="40" applyNumberFormat="1" applyFont="1" applyFill="1" applyBorder="1" applyAlignment="1" applyProtection="1">
      <alignment horizontal="justify" vertical="center" wrapText="1"/>
    </xf>
    <xf numFmtId="0" fontId="28" fillId="0" borderId="1" xfId="0" applyFont="1" applyFill="1" applyBorder="1" applyAlignment="1" applyProtection="1">
      <alignment horizontal="justify" vertical="center" wrapText="1"/>
    </xf>
    <xf numFmtId="0" fontId="28" fillId="0" borderId="3" xfId="0" applyFont="1" applyFill="1" applyBorder="1" applyAlignment="1">
      <alignment horizontal="center" vertical="center" wrapText="1"/>
    </xf>
    <xf numFmtId="0" fontId="28" fillId="0" borderId="1" xfId="52" applyFont="1" applyFill="1" applyBorder="1" applyAlignment="1">
      <alignment horizontal="left" vertical="center" wrapText="1"/>
    </xf>
    <xf numFmtId="0" fontId="28" fillId="0" borderId="1" xfId="52" applyFont="1" applyFill="1" applyBorder="1" applyAlignment="1">
      <alignment horizontal="center" vertical="center" wrapText="1"/>
    </xf>
    <xf numFmtId="0" fontId="28" fillId="0" borderId="1" xfId="52"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152"/>
  <sheetViews>
    <sheetView showZeros="0" tabSelected="1" view="pageBreakPreview" zoomScale="40" zoomScaleNormal="100" workbookViewId="0">
      <pane xSplit="15" ySplit="9" topLeftCell="AN113" activePane="bottomRight" state="frozen"/>
      <selection/>
      <selection pane="topRight"/>
      <selection pane="bottomLeft"/>
      <selection pane="bottomRight" activeCell="AO119" sqref="AO119"/>
    </sheetView>
  </sheetViews>
  <sheetFormatPr defaultColWidth="8.89166666666667" defaultRowHeight="13.5"/>
  <cols>
    <col min="1" max="1" width="10.2333333333333" style="87" customWidth="1"/>
    <col min="2" max="2" width="12.7333333333333" style="92" customWidth="1"/>
    <col min="3" max="3" width="11.8083333333333" style="97" customWidth="1"/>
    <col min="4" max="4" width="21.0333333333333" style="82" customWidth="1"/>
    <col min="5" max="6" width="19.1666666666667" style="82" customWidth="1"/>
    <col min="7" max="7" width="12.7416666666667" style="87" customWidth="1"/>
    <col min="8" max="8" width="35.3166666666667" style="79" customWidth="1"/>
    <col min="9" max="9" width="18.3333333333333" style="79" customWidth="1"/>
    <col min="10" max="10" width="171.666666666667" style="82" customWidth="1"/>
    <col min="11" max="11" width="14.7333333333333" style="87" customWidth="1"/>
    <col min="12" max="13" width="14.3583333333333" style="87" customWidth="1"/>
    <col min="14" max="15" width="28.8916666666667" style="87" customWidth="1"/>
    <col min="16" max="16" width="19.1666666666667" style="87" customWidth="1"/>
    <col min="17" max="19" width="15" style="87" customWidth="1"/>
    <col min="20" max="21" width="12.0583333333333" style="87" customWidth="1"/>
    <col min="22" max="24" width="14.75" style="87" customWidth="1"/>
    <col min="25" max="26" width="18.175" style="87" customWidth="1"/>
    <col min="27" max="29" width="12.7" style="87" customWidth="1"/>
    <col min="30" max="31" width="10.9083333333333" style="87" customWidth="1"/>
    <col min="32" max="32" width="11.5833333333333" style="87" customWidth="1"/>
    <col min="33" max="33" width="12.4916666666667" style="87" customWidth="1"/>
    <col min="34" max="34" width="9.64166666666667" style="87" customWidth="1"/>
    <col min="35" max="35" width="10.675" style="82" customWidth="1"/>
    <col min="36" max="36" width="15" style="82" customWidth="1"/>
    <col min="37" max="37" width="13.1666666666667" style="82" customWidth="1"/>
    <col min="38" max="38" width="13.1833333333333" style="82" customWidth="1"/>
    <col min="39" max="39" width="12.2583333333333" style="82" customWidth="1"/>
    <col min="40" max="41" width="73.6083333333333" style="82" customWidth="1"/>
    <col min="42" max="43" width="27.7666666666667" style="82" customWidth="1"/>
    <col min="44" max="44" width="15.6416666666667" style="82" customWidth="1"/>
    <col min="45" max="16384" width="8.89166666666667" style="82"/>
  </cols>
  <sheetData>
    <row r="1" s="73" customFormat="1" ht="39" customHeight="1" spans="1:44">
      <c r="A1" s="98" t="s">
        <v>0</v>
      </c>
      <c r="B1" s="98"/>
      <c r="C1" s="99"/>
      <c r="D1" s="100"/>
      <c r="E1" s="100"/>
      <c r="F1" s="100"/>
      <c r="J1" s="122"/>
      <c r="K1" s="123"/>
      <c r="Q1" s="73">
        <f>34244-Q6</f>
        <v>0</v>
      </c>
      <c r="R1" s="73">
        <f>4424-R6</f>
        <v>0</v>
      </c>
      <c r="T1" s="73">
        <f>2598-T6</f>
        <v>0</v>
      </c>
      <c r="U1" s="73">
        <f>610-U6</f>
        <v>0</v>
      </c>
      <c r="V1" s="73">
        <f>2106-V6</f>
        <v>0</v>
      </c>
      <c r="W1" s="73">
        <f>339-W6</f>
        <v>0</v>
      </c>
      <c r="Y1" s="73">
        <f>69-Y6</f>
        <v>0</v>
      </c>
      <c r="AA1" s="73">
        <f>7924-AA6</f>
        <v>0</v>
      </c>
      <c r="AB1" s="132">
        <f>5356-AB6</f>
        <v>0</v>
      </c>
      <c r="AN1" s="139"/>
      <c r="AO1" s="139"/>
      <c r="AP1" s="139"/>
      <c r="AQ1" s="139"/>
      <c r="AR1" s="139"/>
    </row>
    <row r="2" s="74" customFormat="1" ht="63" customHeight="1" spans="1:44">
      <c r="A2" s="101" t="s">
        <v>1</v>
      </c>
      <c r="B2" s="101"/>
      <c r="C2" s="102"/>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row>
    <row r="3" s="75" customFormat="1" ht="70" customHeight="1" spans="1:44">
      <c r="A3" s="103" t="s">
        <v>2</v>
      </c>
      <c r="B3" s="103" t="s">
        <v>3</v>
      </c>
      <c r="C3" s="104" t="s">
        <v>4</v>
      </c>
      <c r="D3" s="103" t="s">
        <v>5</v>
      </c>
      <c r="E3" s="103" t="s">
        <v>6</v>
      </c>
      <c r="F3" s="103" t="s">
        <v>7</v>
      </c>
      <c r="G3" s="103" t="s">
        <v>8</v>
      </c>
      <c r="H3" s="103" t="s">
        <v>9</v>
      </c>
      <c r="I3" s="103" t="s">
        <v>10</v>
      </c>
      <c r="J3" s="103" t="s">
        <v>11</v>
      </c>
      <c r="K3" s="103" t="s">
        <v>12</v>
      </c>
      <c r="L3" s="103" t="s">
        <v>13</v>
      </c>
      <c r="M3" s="103"/>
      <c r="N3" s="103" t="s">
        <v>14</v>
      </c>
      <c r="O3" s="124" t="s">
        <v>15</v>
      </c>
      <c r="P3" s="104" t="s">
        <v>16</v>
      </c>
      <c r="Q3" s="104"/>
      <c r="R3" s="104"/>
      <c r="S3" s="104"/>
      <c r="T3" s="104"/>
      <c r="U3" s="104"/>
      <c r="V3" s="104"/>
      <c r="W3" s="104"/>
      <c r="X3" s="104"/>
      <c r="Y3" s="104"/>
      <c r="Z3" s="104"/>
      <c r="AA3" s="104"/>
      <c r="AB3" s="104"/>
      <c r="AC3" s="104"/>
      <c r="AD3" s="104"/>
      <c r="AE3" s="104"/>
      <c r="AF3" s="104"/>
      <c r="AG3" s="104"/>
      <c r="AH3" s="104"/>
      <c r="AI3" s="103" t="s">
        <v>17</v>
      </c>
      <c r="AJ3" s="103"/>
      <c r="AK3" s="103"/>
      <c r="AL3" s="103"/>
      <c r="AM3" s="103"/>
      <c r="AN3" s="103" t="s">
        <v>18</v>
      </c>
      <c r="AO3" s="103" t="s">
        <v>19</v>
      </c>
      <c r="AP3" s="103" t="s">
        <v>20</v>
      </c>
      <c r="AQ3" s="103" t="s">
        <v>21</v>
      </c>
      <c r="AR3" s="103" t="s">
        <v>22</v>
      </c>
    </row>
    <row r="4" s="75" customFormat="1" ht="46" customHeight="1" spans="1:44">
      <c r="A4" s="103"/>
      <c r="B4" s="103"/>
      <c r="C4" s="104"/>
      <c r="D4" s="103"/>
      <c r="E4" s="103"/>
      <c r="F4" s="103"/>
      <c r="G4" s="103"/>
      <c r="H4" s="103"/>
      <c r="I4" s="103"/>
      <c r="J4" s="103"/>
      <c r="K4" s="103"/>
      <c r="L4" s="103" t="s">
        <v>23</v>
      </c>
      <c r="M4" s="103" t="s">
        <v>24</v>
      </c>
      <c r="N4" s="103"/>
      <c r="O4" s="125"/>
      <c r="P4" s="103" t="s">
        <v>25</v>
      </c>
      <c r="Q4" s="133" t="s">
        <v>26</v>
      </c>
      <c r="R4" s="134"/>
      <c r="S4" s="134"/>
      <c r="T4" s="134"/>
      <c r="U4" s="134"/>
      <c r="V4" s="134"/>
      <c r="W4" s="134"/>
      <c r="X4" s="134"/>
      <c r="Y4" s="134"/>
      <c r="Z4" s="207"/>
      <c r="AA4" s="208" t="s">
        <v>27</v>
      </c>
      <c r="AB4" s="135"/>
      <c r="AC4" s="209"/>
      <c r="AD4" s="103" t="s">
        <v>28</v>
      </c>
      <c r="AE4" s="103" t="s">
        <v>29</v>
      </c>
      <c r="AF4" s="103" t="s">
        <v>30</v>
      </c>
      <c r="AG4" s="103" t="s">
        <v>31</v>
      </c>
      <c r="AH4" s="103" t="s">
        <v>32</v>
      </c>
      <c r="AI4" s="103" t="s">
        <v>33</v>
      </c>
      <c r="AJ4" s="103" t="s">
        <v>34</v>
      </c>
      <c r="AK4" s="103" t="s">
        <v>35</v>
      </c>
      <c r="AL4" s="103" t="s">
        <v>36</v>
      </c>
      <c r="AM4" s="103" t="s">
        <v>37</v>
      </c>
      <c r="AN4" s="103"/>
      <c r="AO4" s="103"/>
      <c r="AP4" s="103"/>
      <c r="AQ4" s="103"/>
      <c r="AR4" s="103"/>
    </row>
    <row r="5" s="75" customFormat="1" ht="118" customHeight="1" spans="1:44">
      <c r="A5" s="103"/>
      <c r="B5" s="103"/>
      <c r="C5" s="104"/>
      <c r="D5" s="103"/>
      <c r="E5" s="103"/>
      <c r="F5" s="103"/>
      <c r="G5" s="103"/>
      <c r="H5" s="103"/>
      <c r="I5" s="103"/>
      <c r="J5" s="103"/>
      <c r="K5" s="103"/>
      <c r="L5" s="103"/>
      <c r="M5" s="103"/>
      <c r="N5" s="103"/>
      <c r="O5" s="126"/>
      <c r="P5" s="103"/>
      <c r="Q5" s="104" t="s">
        <v>38</v>
      </c>
      <c r="R5" s="104" t="s">
        <v>39</v>
      </c>
      <c r="S5" s="104" t="s">
        <v>40</v>
      </c>
      <c r="T5" s="104" t="s">
        <v>41</v>
      </c>
      <c r="U5" s="104" t="s">
        <v>42</v>
      </c>
      <c r="V5" s="104" t="s">
        <v>43</v>
      </c>
      <c r="W5" s="104" t="s">
        <v>44</v>
      </c>
      <c r="X5" s="104" t="s">
        <v>45</v>
      </c>
      <c r="Y5" s="104" t="s">
        <v>46</v>
      </c>
      <c r="Z5" s="104" t="s">
        <v>47</v>
      </c>
      <c r="AA5" s="136" t="s">
        <v>48</v>
      </c>
      <c r="AB5" s="136" t="s">
        <v>49</v>
      </c>
      <c r="AC5" s="136" t="s">
        <v>50</v>
      </c>
      <c r="AD5" s="103"/>
      <c r="AE5" s="103"/>
      <c r="AF5" s="103"/>
      <c r="AG5" s="103"/>
      <c r="AH5" s="103"/>
      <c r="AI5" s="103"/>
      <c r="AJ5" s="103"/>
      <c r="AK5" s="103"/>
      <c r="AL5" s="103"/>
      <c r="AM5" s="103"/>
      <c r="AN5" s="103"/>
      <c r="AO5" s="103"/>
      <c r="AP5" s="103"/>
      <c r="AQ5" s="103"/>
      <c r="AR5" s="103"/>
    </row>
    <row r="6" s="76" customFormat="1" ht="57" customHeight="1" spans="1:44">
      <c r="A6" s="105"/>
      <c r="B6" s="105" t="s">
        <v>51</v>
      </c>
      <c r="C6" s="105"/>
      <c r="D6" s="105"/>
      <c r="E6" s="105"/>
      <c r="F6" s="105"/>
      <c r="G6" s="105"/>
      <c r="H6" s="105"/>
      <c r="I6" s="105"/>
      <c r="J6" s="105"/>
      <c r="K6" s="105"/>
      <c r="L6" s="105"/>
      <c r="M6" s="105"/>
      <c r="N6" s="105">
        <f t="shared" ref="N6:U6" si="0">N7+N71+N90+N127+N136+N144+N147+N152</f>
        <v>69847.163125</v>
      </c>
      <c r="O6" s="105">
        <f t="shared" si="0"/>
        <v>58011</v>
      </c>
      <c r="P6" s="105">
        <f t="shared" si="0"/>
        <v>49895.063125</v>
      </c>
      <c r="Q6" s="105">
        <f t="shared" si="0"/>
        <v>34244</v>
      </c>
      <c r="R6" s="105">
        <f t="shared" si="0"/>
        <v>4424</v>
      </c>
      <c r="S6" s="105">
        <f t="shared" si="0"/>
        <v>5485.352325</v>
      </c>
      <c r="T6" s="105">
        <f t="shared" si="0"/>
        <v>2598</v>
      </c>
      <c r="U6" s="105">
        <f t="shared" si="0"/>
        <v>610</v>
      </c>
      <c r="V6" s="105">
        <f t="shared" ref="V6:AI6" si="1">V7+V71+V90+V127+V136+V144+V147+V152</f>
        <v>2106</v>
      </c>
      <c r="W6" s="105">
        <f t="shared" si="1"/>
        <v>339</v>
      </c>
      <c r="X6" s="105">
        <f t="shared" si="1"/>
        <v>13.7108</v>
      </c>
      <c r="Y6" s="105">
        <f t="shared" si="1"/>
        <v>69</v>
      </c>
      <c r="Z6" s="105">
        <f t="shared" si="1"/>
        <v>6</v>
      </c>
      <c r="AA6" s="105">
        <f t="shared" si="1"/>
        <v>7924</v>
      </c>
      <c r="AB6" s="105">
        <f t="shared" si="1"/>
        <v>5356</v>
      </c>
      <c r="AC6" s="105">
        <f t="shared" si="1"/>
        <v>5699.1</v>
      </c>
      <c r="AD6" s="105">
        <f t="shared" si="1"/>
        <v>126</v>
      </c>
      <c r="AE6" s="105">
        <f t="shared" si="1"/>
        <v>215</v>
      </c>
      <c r="AF6" s="105">
        <f t="shared" si="1"/>
        <v>344</v>
      </c>
      <c r="AG6" s="105">
        <f t="shared" si="1"/>
        <v>0</v>
      </c>
      <c r="AH6" s="105">
        <f t="shared" si="1"/>
        <v>7800</v>
      </c>
      <c r="AI6" s="105"/>
      <c r="AJ6" s="105"/>
      <c r="AK6" s="105"/>
      <c r="AL6" s="105"/>
      <c r="AM6" s="105"/>
      <c r="AN6" s="105"/>
      <c r="AO6" s="105"/>
      <c r="AP6" s="105"/>
      <c r="AQ6" s="105"/>
      <c r="AR6" s="105"/>
    </row>
    <row r="7" s="77" customFormat="1" ht="30" customHeight="1" spans="1:44">
      <c r="A7" s="106" t="s">
        <v>52</v>
      </c>
      <c r="B7" s="107" t="s">
        <v>53</v>
      </c>
      <c r="C7" s="107"/>
      <c r="D7" s="107"/>
      <c r="E7" s="107"/>
      <c r="F7" s="107"/>
      <c r="G7" s="107"/>
      <c r="H7" s="107"/>
      <c r="I7" s="107"/>
      <c r="J7" s="107"/>
      <c r="K7" s="127"/>
      <c r="L7" s="127"/>
      <c r="M7" s="127"/>
      <c r="N7" s="127">
        <f t="shared" ref="N7:U7" si="2">N8+N33+N39+N59+N64</f>
        <v>54178.672185</v>
      </c>
      <c r="O7" s="127">
        <f t="shared" si="2"/>
        <v>42686.50906</v>
      </c>
      <c r="P7" s="127">
        <f t="shared" si="2"/>
        <v>41151.803885</v>
      </c>
      <c r="Q7" s="127">
        <f t="shared" si="2"/>
        <v>28882.46076</v>
      </c>
      <c r="R7" s="127">
        <f t="shared" si="2"/>
        <v>4424</v>
      </c>
      <c r="S7" s="127">
        <f t="shared" si="2"/>
        <v>5485.352325</v>
      </c>
      <c r="T7" s="127">
        <f t="shared" si="2"/>
        <v>500</v>
      </c>
      <c r="U7" s="127">
        <f t="shared" si="2"/>
        <v>0</v>
      </c>
      <c r="V7" s="127">
        <f t="shared" ref="V7:AI7" si="3">V8+V33+V39+V59+V64</f>
        <v>1555</v>
      </c>
      <c r="W7" s="127">
        <f t="shared" si="3"/>
        <v>216.28</v>
      </c>
      <c r="X7" s="127">
        <f t="shared" si="3"/>
        <v>13.7108</v>
      </c>
      <c r="Y7" s="127">
        <f t="shared" si="3"/>
        <v>69</v>
      </c>
      <c r="Z7" s="127">
        <f t="shared" si="3"/>
        <v>6</v>
      </c>
      <c r="AA7" s="127">
        <f t="shared" si="3"/>
        <v>2693</v>
      </c>
      <c r="AB7" s="127">
        <f t="shared" si="3"/>
        <v>4346.7683</v>
      </c>
      <c r="AC7" s="127">
        <f t="shared" si="3"/>
        <v>5699.1</v>
      </c>
      <c r="AD7" s="127">
        <f t="shared" si="3"/>
        <v>0</v>
      </c>
      <c r="AE7" s="127">
        <f t="shared" si="3"/>
        <v>0</v>
      </c>
      <c r="AF7" s="127">
        <f t="shared" si="3"/>
        <v>0</v>
      </c>
      <c r="AG7" s="127">
        <f t="shared" si="3"/>
        <v>0</v>
      </c>
      <c r="AH7" s="127">
        <f t="shared" si="3"/>
        <v>7800</v>
      </c>
      <c r="AI7" s="127"/>
      <c r="AJ7" s="127"/>
      <c r="AK7" s="127"/>
      <c r="AL7" s="127"/>
      <c r="AM7" s="127"/>
      <c r="AN7" s="127"/>
      <c r="AO7" s="127"/>
      <c r="AP7" s="127"/>
      <c r="AQ7" s="127"/>
      <c r="AR7" s="127"/>
    </row>
    <row r="8" s="77" customFormat="1" ht="30" customHeight="1" spans="1:44">
      <c r="A8" s="108" t="s">
        <v>54</v>
      </c>
      <c r="B8" s="107" t="s">
        <v>55</v>
      </c>
      <c r="C8" s="107"/>
      <c r="D8" s="107"/>
      <c r="E8" s="107"/>
      <c r="F8" s="107"/>
      <c r="G8" s="107"/>
      <c r="H8" s="107"/>
      <c r="I8" s="107"/>
      <c r="J8" s="107"/>
      <c r="K8" s="127"/>
      <c r="L8" s="127"/>
      <c r="M8" s="127"/>
      <c r="N8" s="127">
        <f t="shared" ref="N8:U8" si="4">N9+N17+N26+N27+N30+N32</f>
        <v>19137.352185</v>
      </c>
      <c r="O8" s="127">
        <f t="shared" si="4"/>
        <v>13893.28906</v>
      </c>
      <c r="P8" s="127">
        <f t="shared" si="4"/>
        <v>16441.513885</v>
      </c>
      <c r="Q8" s="127">
        <f t="shared" si="4"/>
        <v>7457.347496</v>
      </c>
      <c r="R8" s="127">
        <f t="shared" si="4"/>
        <v>2256.823264</v>
      </c>
      <c r="S8" s="127">
        <f t="shared" si="4"/>
        <v>4942.352325</v>
      </c>
      <c r="T8" s="127">
        <f t="shared" si="4"/>
        <v>0</v>
      </c>
      <c r="U8" s="127">
        <f t="shared" si="4"/>
        <v>0</v>
      </c>
      <c r="V8" s="127">
        <f t="shared" ref="V8:AI8" si="5">V9+V17+V26+V27+V30+V32</f>
        <v>1555</v>
      </c>
      <c r="W8" s="127">
        <f t="shared" si="5"/>
        <v>216.28</v>
      </c>
      <c r="X8" s="127">
        <f t="shared" si="5"/>
        <v>13.7108</v>
      </c>
      <c r="Y8" s="127">
        <f t="shared" si="5"/>
        <v>0</v>
      </c>
      <c r="Z8" s="127">
        <f t="shared" si="5"/>
        <v>0</v>
      </c>
      <c r="AA8" s="127">
        <f t="shared" si="5"/>
        <v>517.07</v>
      </c>
      <c r="AB8" s="127">
        <f t="shared" si="5"/>
        <v>1890.7683</v>
      </c>
      <c r="AC8" s="127">
        <f t="shared" si="5"/>
        <v>0</v>
      </c>
      <c r="AD8" s="127">
        <f t="shared" si="5"/>
        <v>0</v>
      </c>
      <c r="AE8" s="127">
        <f t="shared" si="5"/>
        <v>0</v>
      </c>
      <c r="AF8" s="127">
        <f t="shared" si="5"/>
        <v>0</v>
      </c>
      <c r="AG8" s="127">
        <f t="shared" si="5"/>
        <v>0</v>
      </c>
      <c r="AH8" s="127">
        <f t="shared" si="5"/>
        <v>7800</v>
      </c>
      <c r="AI8" s="127"/>
      <c r="AJ8" s="127"/>
      <c r="AK8" s="127"/>
      <c r="AL8" s="127"/>
      <c r="AM8" s="127"/>
      <c r="AN8" s="127"/>
      <c r="AO8" s="127"/>
      <c r="AP8" s="127"/>
      <c r="AQ8" s="127"/>
      <c r="AR8" s="127"/>
    </row>
    <row r="9" s="78" customFormat="1" ht="30" customHeight="1" spans="1:44">
      <c r="A9" s="108" t="s">
        <v>56</v>
      </c>
      <c r="B9" s="107" t="s">
        <v>57</v>
      </c>
      <c r="C9" s="107"/>
      <c r="D9" s="107"/>
      <c r="E9" s="107"/>
      <c r="F9" s="107"/>
      <c r="G9" s="107"/>
      <c r="H9" s="107"/>
      <c r="I9" s="107"/>
      <c r="J9" s="107"/>
      <c r="K9" s="128">
        <f t="shared" ref="K9:U9" si="6">SUM(K10:K16)</f>
        <v>519</v>
      </c>
      <c r="L9" s="128">
        <f t="shared" si="6"/>
        <v>10938</v>
      </c>
      <c r="M9" s="128">
        <f t="shared" si="6"/>
        <v>21203</v>
      </c>
      <c r="N9" s="128">
        <f t="shared" si="6"/>
        <v>2003.427935</v>
      </c>
      <c r="O9" s="128">
        <f t="shared" si="6"/>
        <v>1701.717135</v>
      </c>
      <c r="P9" s="137">
        <f t="shared" si="6"/>
        <v>1198.357935</v>
      </c>
      <c r="Q9" s="137">
        <f t="shared" si="6"/>
        <v>1118.367135</v>
      </c>
      <c r="R9" s="137">
        <f t="shared" si="6"/>
        <v>0</v>
      </c>
      <c r="S9" s="137">
        <f t="shared" si="6"/>
        <v>0</v>
      </c>
      <c r="T9" s="137">
        <f t="shared" si="6"/>
        <v>0</v>
      </c>
      <c r="U9" s="137">
        <f t="shared" si="6"/>
        <v>0</v>
      </c>
      <c r="V9" s="137">
        <f t="shared" ref="V9:AI9" si="7">SUM(V10:V16)</f>
        <v>0</v>
      </c>
      <c r="W9" s="137">
        <f t="shared" si="7"/>
        <v>66.28</v>
      </c>
      <c r="X9" s="137">
        <f t="shared" si="7"/>
        <v>13.7108</v>
      </c>
      <c r="Y9" s="137">
        <f t="shared" si="7"/>
        <v>0</v>
      </c>
      <c r="Z9" s="137">
        <f t="shared" si="7"/>
        <v>0</v>
      </c>
      <c r="AA9" s="137">
        <f t="shared" si="7"/>
        <v>517.07</v>
      </c>
      <c r="AB9" s="137">
        <f t="shared" si="7"/>
        <v>0</v>
      </c>
      <c r="AC9" s="137">
        <f t="shared" si="7"/>
        <v>0</v>
      </c>
      <c r="AD9" s="137">
        <f t="shared" si="7"/>
        <v>0</v>
      </c>
      <c r="AE9" s="137">
        <f t="shared" si="7"/>
        <v>0</v>
      </c>
      <c r="AF9" s="137">
        <f t="shared" si="7"/>
        <v>0</v>
      </c>
      <c r="AG9" s="137">
        <f t="shared" si="7"/>
        <v>0</v>
      </c>
      <c r="AH9" s="137">
        <f t="shared" si="7"/>
        <v>0</v>
      </c>
      <c r="AI9" s="128"/>
      <c r="AJ9" s="128"/>
      <c r="AK9" s="128"/>
      <c r="AL9" s="128"/>
      <c r="AM9" s="128"/>
      <c r="AN9" s="128"/>
      <c r="AO9" s="128"/>
      <c r="AP9" s="128"/>
      <c r="AQ9" s="128"/>
      <c r="AR9" s="128"/>
    </row>
    <row r="10" s="187" customFormat="1" ht="166" customHeight="1" spans="1:44">
      <c r="A10" s="109">
        <f>SUBTOTAL(103,$D$10:D10)</f>
        <v>1</v>
      </c>
      <c r="B10" s="110" t="s">
        <v>58</v>
      </c>
      <c r="C10" s="109" t="s">
        <v>59</v>
      </c>
      <c r="D10" s="152" t="s">
        <v>60</v>
      </c>
      <c r="E10" s="110" t="s">
        <v>61</v>
      </c>
      <c r="F10" s="110" t="s">
        <v>62</v>
      </c>
      <c r="G10" s="109" t="s">
        <v>63</v>
      </c>
      <c r="H10" s="109" t="s">
        <v>64</v>
      </c>
      <c r="I10" s="152" t="s">
        <v>65</v>
      </c>
      <c r="J10" s="152" t="s">
        <v>66</v>
      </c>
      <c r="K10" s="114">
        <v>348</v>
      </c>
      <c r="L10" s="114">
        <v>30</v>
      </c>
      <c r="M10" s="114">
        <v>116</v>
      </c>
      <c r="N10" s="114">
        <v>371</v>
      </c>
      <c r="O10" s="114">
        <f>Q10+R10+T10+U10+V10+W10+Y10+AA10+AB10+AD10+AE10</f>
        <v>371</v>
      </c>
      <c r="P10" s="114">
        <f t="shared" ref="P10:P16" si="8">Q10+R10+S10+T10+U10+V10+W10+X10+Y10+Z10</f>
        <v>371</v>
      </c>
      <c r="Q10" s="114">
        <v>371</v>
      </c>
      <c r="R10" s="114"/>
      <c r="S10" s="114"/>
      <c r="T10" s="114"/>
      <c r="U10" s="114"/>
      <c r="V10" s="114"/>
      <c r="W10" s="114"/>
      <c r="X10" s="114"/>
      <c r="Y10" s="114"/>
      <c r="Z10" s="114"/>
      <c r="AA10" s="114"/>
      <c r="AB10" s="114"/>
      <c r="AC10" s="114"/>
      <c r="AD10" s="114"/>
      <c r="AE10" s="114"/>
      <c r="AF10" s="114"/>
      <c r="AG10" s="114"/>
      <c r="AH10" s="114"/>
      <c r="AI10" s="152" t="s">
        <v>67</v>
      </c>
      <c r="AJ10" s="152" t="s">
        <v>68</v>
      </c>
      <c r="AK10" s="152" t="s">
        <v>69</v>
      </c>
      <c r="AL10" s="129" t="s">
        <v>70</v>
      </c>
      <c r="AM10" s="129" t="s">
        <v>71</v>
      </c>
      <c r="AN10" s="110" t="s">
        <v>72</v>
      </c>
      <c r="AO10" s="110" t="s">
        <v>73</v>
      </c>
      <c r="AP10" s="212" t="s">
        <v>74</v>
      </c>
      <c r="AQ10" s="212" t="s">
        <v>75</v>
      </c>
      <c r="AR10" s="117"/>
    </row>
    <row r="11" s="187" customFormat="1" ht="166" customHeight="1" spans="1:44">
      <c r="A11" s="109">
        <f>SUBTOTAL(103,$D$10:D11)</f>
        <v>2</v>
      </c>
      <c r="B11" s="110" t="s">
        <v>76</v>
      </c>
      <c r="C11" s="109" t="s">
        <v>59</v>
      </c>
      <c r="D11" s="114" t="s">
        <v>77</v>
      </c>
      <c r="E11" s="110" t="s">
        <v>61</v>
      </c>
      <c r="F11" s="110" t="s">
        <v>62</v>
      </c>
      <c r="G11" s="109" t="s">
        <v>63</v>
      </c>
      <c r="H11" s="109" t="s">
        <v>78</v>
      </c>
      <c r="I11" s="152" t="s">
        <v>79</v>
      </c>
      <c r="J11" s="152" t="s">
        <v>80</v>
      </c>
      <c r="K11" s="114">
        <v>36</v>
      </c>
      <c r="L11" s="114">
        <v>60</v>
      </c>
      <c r="M11" s="114">
        <v>275</v>
      </c>
      <c r="N11" s="114">
        <v>144</v>
      </c>
      <c r="O11" s="114">
        <f t="shared" ref="O11:O16" si="9">Q11+R11+T11+U11+V11+W11+Y11+AA11+AB11+AD11+AE11</f>
        <v>144</v>
      </c>
      <c r="P11" s="114">
        <f t="shared" si="8"/>
        <v>0</v>
      </c>
      <c r="Q11" s="114"/>
      <c r="R11" s="114"/>
      <c r="S11" s="114"/>
      <c r="T11" s="114"/>
      <c r="U11" s="114"/>
      <c r="V11" s="114"/>
      <c r="W11" s="114"/>
      <c r="X11" s="114"/>
      <c r="Y11" s="114"/>
      <c r="Z11" s="114"/>
      <c r="AA11" s="114">
        <v>144</v>
      </c>
      <c r="AB11" s="114"/>
      <c r="AC11" s="114"/>
      <c r="AD11" s="114"/>
      <c r="AE11" s="114"/>
      <c r="AF11" s="114"/>
      <c r="AG11" s="114"/>
      <c r="AH11" s="114"/>
      <c r="AI11" s="152" t="s">
        <v>67</v>
      </c>
      <c r="AJ11" s="152" t="s">
        <v>68</v>
      </c>
      <c r="AK11" s="152" t="s">
        <v>69</v>
      </c>
      <c r="AL11" s="129" t="s">
        <v>70</v>
      </c>
      <c r="AM11" s="129" t="s">
        <v>71</v>
      </c>
      <c r="AN11" s="110" t="s">
        <v>81</v>
      </c>
      <c r="AO11" s="110" t="s">
        <v>82</v>
      </c>
      <c r="AP11" s="213">
        <v>45366</v>
      </c>
      <c r="AQ11" s="212"/>
      <c r="AR11" s="117"/>
    </row>
    <row r="12" s="187" customFormat="1" ht="166" customHeight="1" spans="1:44">
      <c r="A12" s="109">
        <f>SUBTOTAL(103,$D$10:D12)</f>
        <v>3</v>
      </c>
      <c r="B12" s="110" t="s">
        <v>83</v>
      </c>
      <c r="C12" s="109" t="s">
        <v>59</v>
      </c>
      <c r="D12" s="114" t="s">
        <v>84</v>
      </c>
      <c r="E12" s="110" t="s">
        <v>61</v>
      </c>
      <c r="F12" s="110" t="s">
        <v>62</v>
      </c>
      <c r="G12" s="109" t="s">
        <v>63</v>
      </c>
      <c r="H12" s="109" t="s">
        <v>85</v>
      </c>
      <c r="I12" s="152" t="s">
        <v>79</v>
      </c>
      <c r="J12" s="152" t="s">
        <v>86</v>
      </c>
      <c r="K12" s="114">
        <v>70</v>
      </c>
      <c r="L12" s="114">
        <v>47</v>
      </c>
      <c r="M12" s="114">
        <v>219</v>
      </c>
      <c r="N12" s="114">
        <v>280</v>
      </c>
      <c r="O12" s="114">
        <f t="shared" si="9"/>
        <v>280</v>
      </c>
      <c r="P12" s="114">
        <f t="shared" si="8"/>
        <v>0</v>
      </c>
      <c r="Q12" s="114"/>
      <c r="R12" s="114"/>
      <c r="S12" s="114"/>
      <c r="T12" s="114"/>
      <c r="U12" s="114"/>
      <c r="V12" s="114"/>
      <c r="W12" s="114"/>
      <c r="X12" s="114"/>
      <c r="Y12" s="114"/>
      <c r="Z12" s="114"/>
      <c r="AA12" s="114">
        <v>280</v>
      </c>
      <c r="AB12" s="114"/>
      <c r="AC12" s="114"/>
      <c r="AD12" s="114"/>
      <c r="AE12" s="114"/>
      <c r="AF12" s="114"/>
      <c r="AG12" s="114"/>
      <c r="AH12" s="114"/>
      <c r="AI12" s="152" t="s">
        <v>87</v>
      </c>
      <c r="AJ12" s="152" t="s">
        <v>88</v>
      </c>
      <c r="AK12" s="152" t="s">
        <v>69</v>
      </c>
      <c r="AL12" s="129" t="s">
        <v>70</v>
      </c>
      <c r="AM12" s="129" t="s">
        <v>71</v>
      </c>
      <c r="AN12" s="110" t="s">
        <v>81</v>
      </c>
      <c r="AO12" s="110" t="s">
        <v>89</v>
      </c>
      <c r="AP12" s="213">
        <v>45366</v>
      </c>
      <c r="AQ12" s="212"/>
      <c r="AR12" s="117"/>
    </row>
    <row r="13" s="187" customFormat="1" ht="166" customHeight="1" spans="1:44">
      <c r="A13" s="109">
        <f>SUBTOTAL(103,$D$10:D13)</f>
        <v>4</v>
      </c>
      <c r="B13" s="110" t="s">
        <v>90</v>
      </c>
      <c r="C13" s="109" t="s">
        <v>59</v>
      </c>
      <c r="D13" s="114" t="s">
        <v>91</v>
      </c>
      <c r="E13" s="110" t="s">
        <v>61</v>
      </c>
      <c r="F13" s="110" t="s">
        <v>62</v>
      </c>
      <c r="G13" s="109" t="s">
        <v>63</v>
      </c>
      <c r="H13" s="109" t="s">
        <v>92</v>
      </c>
      <c r="I13" s="152" t="s">
        <v>79</v>
      </c>
      <c r="J13" s="152" t="s">
        <v>93</v>
      </c>
      <c r="K13" s="114">
        <v>14</v>
      </c>
      <c r="L13" s="114">
        <v>40</v>
      </c>
      <c r="M13" s="114">
        <v>150</v>
      </c>
      <c r="N13" s="114">
        <v>56</v>
      </c>
      <c r="O13" s="114">
        <f t="shared" si="9"/>
        <v>56</v>
      </c>
      <c r="P13" s="114">
        <f t="shared" si="8"/>
        <v>0</v>
      </c>
      <c r="Q13" s="114"/>
      <c r="R13" s="114"/>
      <c r="S13" s="114"/>
      <c r="T13" s="114"/>
      <c r="U13" s="114"/>
      <c r="V13" s="114"/>
      <c r="W13" s="114"/>
      <c r="X13" s="114"/>
      <c r="Y13" s="114"/>
      <c r="Z13" s="114"/>
      <c r="AA13" s="114">
        <v>56</v>
      </c>
      <c r="AB13" s="114"/>
      <c r="AC13" s="114"/>
      <c r="AD13" s="114"/>
      <c r="AE13" s="114"/>
      <c r="AF13" s="114"/>
      <c r="AG13" s="114"/>
      <c r="AH13" s="114"/>
      <c r="AI13" s="152" t="s">
        <v>94</v>
      </c>
      <c r="AJ13" s="152" t="s">
        <v>95</v>
      </c>
      <c r="AK13" s="152" t="s">
        <v>69</v>
      </c>
      <c r="AL13" s="129" t="s">
        <v>70</v>
      </c>
      <c r="AM13" s="129" t="s">
        <v>71</v>
      </c>
      <c r="AN13" s="110" t="s">
        <v>81</v>
      </c>
      <c r="AO13" s="110" t="s">
        <v>96</v>
      </c>
      <c r="AP13" s="213">
        <v>45366</v>
      </c>
      <c r="AQ13" s="212"/>
      <c r="AR13" s="117"/>
    </row>
    <row r="14" s="187" customFormat="1" ht="166" customHeight="1" spans="1:44">
      <c r="A14" s="109">
        <f>SUBTOTAL(103,$D$10:D14)</f>
        <v>5</v>
      </c>
      <c r="B14" s="110" t="s">
        <v>97</v>
      </c>
      <c r="C14" s="109" t="s">
        <v>59</v>
      </c>
      <c r="D14" s="114" t="s">
        <v>98</v>
      </c>
      <c r="E14" s="110" t="s">
        <v>61</v>
      </c>
      <c r="F14" s="110" t="s">
        <v>62</v>
      </c>
      <c r="G14" s="109" t="s">
        <v>63</v>
      </c>
      <c r="H14" s="109" t="s">
        <v>99</v>
      </c>
      <c r="I14" s="152" t="s">
        <v>79</v>
      </c>
      <c r="J14" s="152" t="s">
        <v>100</v>
      </c>
      <c r="K14" s="114">
        <v>10</v>
      </c>
      <c r="L14" s="114">
        <v>5</v>
      </c>
      <c r="M14" s="114">
        <v>8</v>
      </c>
      <c r="N14" s="114">
        <v>40</v>
      </c>
      <c r="O14" s="114">
        <f t="shared" si="9"/>
        <v>40</v>
      </c>
      <c r="P14" s="114">
        <f t="shared" si="8"/>
        <v>2.93</v>
      </c>
      <c r="Q14" s="114">
        <v>2.93</v>
      </c>
      <c r="R14" s="114"/>
      <c r="S14" s="114"/>
      <c r="T14" s="114"/>
      <c r="U14" s="114"/>
      <c r="V14" s="114"/>
      <c r="W14" s="114"/>
      <c r="X14" s="114"/>
      <c r="Y14" s="114"/>
      <c r="Z14" s="114"/>
      <c r="AA14" s="114">
        <v>37.07</v>
      </c>
      <c r="AB14" s="114"/>
      <c r="AC14" s="114"/>
      <c r="AD14" s="114"/>
      <c r="AE14" s="114"/>
      <c r="AF14" s="114"/>
      <c r="AG14" s="114"/>
      <c r="AH14" s="114"/>
      <c r="AI14" s="152" t="s">
        <v>101</v>
      </c>
      <c r="AJ14" s="152" t="s">
        <v>102</v>
      </c>
      <c r="AK14" s="152" t="s">
        <v>69</v>
      </c>
      <c r="AL14" s="129" t="s">
        <v>70</v>
      </c>
      <c r="AM14" s="129" t="s">
        <v>71</v>
      </c>
      <c r="AN14" s="110" t="s">
        <v>81</v>
      </c>
      <c r="AO14" s="110" t="s">
        <v>103</v>
      </c>
      <c r="AP14" s="213">
        <v>45366</v>
      </c>
      <c r="AQ14" s="212"/>
      <c r="AR14" s="117"/>
    </row>
    <row r="15" s="187" customFormat="1" ht="166" customHeight="1" spans="1:44">
      <c r="A15" s="109">
        <f>SUBTOTAL(103,$D$10:D15)</f>
        <v>6</v>
      </c>
      <c r="B15" s="110" t="s">
        <v>104</v>
      </c>
      <c r="C15" s="109" t="s">
        <v>59</v>
      </c>
      <c r="D15" s="130" t="s">
        <v>105</v>
      </c>
      <c r="E15" s="110" t="s">
        <v>61</v>
      </c>
      <c r="F15" s="110" t="s">
        <v>62</v>
      </c>
      <c r="G15" s="109" t="s">
        <v>63</v>
      </c>
      <c r="H15" s="109" t="s">
        <v>106</v>
      </c>
      <c r="I15" s="152" t="s">
        <v>107</v>
      </c>
      <c r="J15" s="152" t="s">
        <v>108</v>
      </c>
      <c r="K15" s="114">
        <v>8</v>
      </c>
      <c r="L15" s="114">
        <v>50</v>
      </c>
      <c r="M15" s="114">
        <v>150</v>
      </c>
      <c r="N15" s="114">
        <v>32</v>
      </c>
      <c r="O15" s="114">
        <f t="shared" si="9"/>
        <v>32</v>
      </c>
      <c r="P15" s="114">
        <f t="shared" si="8"/>
        <v>32</v>
      </c>
      <c r="Q15" s="114">
        <v>32</v>
      </c>
      <c r="R15" s="114"/>
      <c r="S15" s="114"/>
      <c r="T15" s="114"/>
      <c r="U15" s="114"/>
      <c r="V15" s="114"/>
      <c r="W15" s="114"/>
      <c r="X15" s="114"/>
      <c r="Y15" s="114"/>
      <c r="Z15" s="114"/>
      <c r="AA15" s="114"/>
      <c r="AB15" s="114"/>
      <c r="AC15" s="114"/>
      <c r="AD15" s="114"/>
      <c r="AE15" s="114"/>
      <c r="AF15" s="114"/>
      <c r="AG15" s="114"/>
      <c r="AH15" s="114"/>
      <c r="AI15" s="152" t="s">
        <v>109</v>
      </c>
      <c r="AJ15" s="152" t="s">
        <v>110</v>
      </c>
      <c r="AK15" s="152" t="s">
        <v>69</v>
      </c>
      <c r="AL15" s="129" t="s">
        <v>70</v>
      </c>
      <c r="AM15" s="129" t="s">
        <v>71</v>
      </c>
      <c r="AN15" s="110" t="s">
        <v>111</v>
      </c>
      <c r="AO15" s="110" t="s">
        <v>112</v>
      </c>
      <c r="AP15" s="213">
        <v>45366</v>
      </c>
      <c r="AQ15" s="212"/>
      <c r="AR15" s="117"/>
    </row>
    <row r="16" s="88" customFormat="1" ht="409" customHeight="1" spans="1:44">
      <c r="A16" s="146">
        <f>SUBTOTAL(103,$D$10:D16)</f>
        <v>7</v>
      </c>
      <c r="B16" s="197" t="s">
        <v>113</v>
      </c>
      <c r="C16" s="197" t="s">
        <v>114</v>
      </c>
      <c r="D16" s="197" t="s">
        <v>115</v>
      </c>
      <c r="E16" s="111" t="s">
        <v>116</v>
      </c>
      <c r="F16" s="111" t="s">
        <v>116</v>
      </c>
      <c r="G16" s="197" t="s">
        <v>117</v>
      </c>
      <c r="H16" s="197" t="s">
        <v>118</v>
      </c>
      <c r="I16" s="197" t="s">
        <v>119</v>
      </c>
      <c r="J16" s="197" t="s">
        <v>120</v>
      </c>
      <c r="K16" s="148">
        <v>33</v>
      </c>
      <c r="L16" s="198">
        <v>10706</v>
      </c>
      <c r="M16" s="198">
        <v>20285</v>
      </c>
      <c r="N16" s="148">
        <v>1080.427935</v>
      </c>
      <c r="O16" s="148">
        <f t="shared" si="9"/>
        <v>778.717135</v>
      </c>
      <c r="P16" s="149">
        <f t="shared" si="8"/>
        <v>792.427935</v>
      </c>
      <c r="Q16" s="201">
        <v>712.437135</v>
      </c>
      <c r="R16" s="201">
        <v>0</v>
      </c>
      <c r="S16" s="201">
        <v>0</v>
      </c>
      <c r="T16" s="201">
        <v>0</v>
      </c>
      <c r="U16" s="201">
        <v>0</v>
      </c>
      <c r="V16" s="201">
        <v>0</v>
      </c>
      <c r="W16" s="201">
        <v>66.28</v>
      </c>
      <c r="X16" s="201">
        <v>13.7108</v>
      </c>
      <c r="Y16" s="201">
        <v>0</v>
      </c>
      <c r="Z16" s="201">
        <v>0</v>
      </c>
      <c r="AA16" s="201">
        <v>0</v>
      </c>
      <c r="AB16" s="201">
        <v>0</v>
      </c>
      <c r="AC16" s="210">
        <v>0</v>
      </c>
      <c r="AD16" s="210">
        <v>0</v>
      </c>
      <c r="AE16" s="210">
        <v>0</v>
      </c>
      <c r="AF16" s="210">
        <v>0</v>
      </c>
      <c r="AG16" s="149"/>
      <c r="AH16" s="149"/>
      <c r="AI16" s="138" t="s">
        <v>121</v>
      </c>
      <c r="AJ16" s="138" t="s">
        <v>122</v>
      </c>
      <c r="AK16" s="138" t="s">
        <v>121</v>
      </c>
      <c r="AL16" s="138" t="s">
        <v>122</v>
      </c>
      <c r="AM16" s="148"/>
      <c r="AN16" s="141" t="s">
        <v>123</v>
      </c>
      <c r="AO16" s="141" t="s">
        <v>124</v>
      </c>
      <c r="AP16" s="148"/>
      <c r="AQ16" s="148"/>
      <c r="AR16" s="148"/>
    </row>
    <row r="17" s="78" customFormat="1" ht="30" customHeight="1" spans="1:44">
      <c r="A17" s="108" t="s">
        <v>56</v>
      </c>
      <c r="B17" s="107" t="s">
        <v>125</v>
      </c>
      <c r="C17" s="107"/>
      <c r="D17" s="107"/>
      <c r="E17" s="107"/>
      <c r="F17" s="107"/>
      <c r="G17" s="107"/>
      <c r="H17" s="107"/>
      <c r="I17" s="107"/>
      <c r="J17" s="107"/>
      <c r="K17" s="128">
        <f t="shared" ref="K17:U17" si="10">SUM(K18:K25)</f>
        <v>147629.7</v>
      </c>
      <c r="L17" s="128">
        <f t="shared" si="10"/>
        <v>27945</v>
      </c>
      <c r="M17" s="128">
        <f t="shared" si="10"/>
        <v>95296</v>
      </c>
      <c r="N17" s="128">
        <f t="shared" si="10"/>
        <v>16204.4469</v>
      </c>
      <c r="O17" s="128">
        <f t="shared" si="10"/>
        <v>11262.094575</v>
      </c>
      <c r="P17" s="137">
        <f t="shared" si="10"/>
        <v>14313.6786</v>
      </c>
      <c r="Q17" s="137">
        <f t="shared" si="10"/>
        <v>5443.980361</v>
      </c>
      <c r="R17" s="137">
        <f t="shared" si="10"/>
        <v>2222.345914</v>
      </c>
      <c r="S17" s="137">
        <f t="shared" si="10"/>
        <v>4942.352325</v>
      </c>
      <c r="T17" s="137">
        <f t="shared" si="10"/>
        <v>0</v>
      </c>
      <c r="U17" s="137">
        <f t="shared" si="10"/>
        <v>0</v>
      </c>
      <c r="V17" s="137">
        <f t="shared" ref="V17:AI17" si="11">SUM(V18:V25)</f>
        <v>1555</v>
      </c>
      <c r="W17" s="137">
        <f t="shared" si="11"/>
        <v>150</v>
      </c>
      <c r="X17" s="137">
        <f t="shared" si="11"/>
        <v>0</v>
      </c>
      <c r="Y17" s="137">
        <f t="shared" si="11"/>
        <v>0</v>
      </c>
      <c r="Z17" s="137">
        <f t="shared" si="11"/>
        <v>0</v>
      </c>
      <c r="AA17" s="137">
        <f t="shared" si="11"/>
        <v>0</v>
      </c>
      <c r="AB17" s="137">
        <f t="shared" si="11"/>
        <v>1890.7683</v>
      </c>
      <c r="AC17" s="137">
        <f t="shared" si="11"/>
        <v>0</v>
      </c>
      <c r="AD17" s="137">
        <f t="shared" si="11"/>
        <v>0</v>
      </c>
      <c r="AE17" s="137">
        <f t="shared" si="11"/>
        <v>0</v>
      </c>
      <c r="AF17" s="137">
        <f t="shared" si="11"/>
        <v>0</v>
      </c>
      <c r="AG17" s="137">
        <f t="shared" si="11"/>
        <v>0</v>
      </c>
      <c r="AH17" s="137">
        <f t="shared" si="11"/>
        <v>7800</v>
      </c>
      <c r="AI17" s="128"/>
      <c r="AJ17" s="128"/>
      <c r="AK17" s="128"/>
      <c r="AL17" s="128"/>
      <c r="AM17" s="128"/>
      <c r="AN17" s="128"/>
      <c r="AO17" s="128"/>
      <c r="AP17" s="128"/>
      <c r="AQ17" s="128"/>
      <c r="AR17" s="128"/>
    </row>
    <row r="18" s="188" customFormat="1" ht="159" customHeight="1" spans="1:44">
      <c r="A18" s="109">
        <f>SUBTOTAL(103,$D$10:D18)</f>
        <v>8</v>
      </c>
      <c r="B18" s="110" t="s">
        <v>126</v>
      </c>
      <c r="C18" s="110" t="s">
        <v>59</v>
      </c>
      <c r="D18" s="109" t="s">
        <v>127</v>
      </c>
      <c r="E18" s="109" t="s">
        <v>61</v>
      </c>
      <c r="F18" s="109" t="s">
        <v>128</v>
      </c>
      <c r="G18" s="109" t="s">
        <v>63</v>
      </c>
      <c r="H18" s="109" t="s">
        <v>129</v>
      </c>
      <c r="I18" s="110" t="s">
        <v>79</v>
      </c>
      <c r="J18" s="152" t="s">
        <v>130</v>
      </c>
      <c r="K18" s="109">
        <v>1</v>
      </c>
      <c r="L18" s="109">
        <v>110</v>
      </c>
      <c r="M18" s="109">
        <v>473</v>
      </c>
      <c r="N18" s="109">
        <v>50</v>
      </c>
      <c r="O18" s="109">
        <f t="shared" ref="O18:O25" si="12">Q18+R18+T18+U18+V18+W18+Y18+AA18+AB18+AD18+AE18</f>
        <v>50</v>
      </c>
      <c r="P18" s="109">
        <f t="shared" ref="P18:P25" si="13">Q18+R18+S18+T18+U18+V18+W18+X18+Y18+Z18</f>
        <v>50</v>
      </c>
      <c r="Q18" s="110">
        <v>50</v>
      </c>
      <c r="R18" s="110"/>
      <c r="S18" s="110"/>
      <c r="T18" s="114"/>
      <c r="U18" s="114"/>
      <c r="V18" s="114"/>
      <c r="W18" s="114"/>
      <c r="X18" s="114"/>
      <c r="Y18" s="114"/>
      <c r="Z18" s="114"/>
      <c r="AA18" s="114"/>
      <c r="AB18" s="114"/>
      <c r="AC18" s="114"/>
      <c r="AD18" s="114"/>
      <c r="AE18" s="114"/>
      <c r="AF18" s="114"/>
      <c r="AG18" s="114"/>
      <c r="AH18" s="114"/>
      <c r="AI18" s="130" t="s">
        <v>131</v>
      </c>
      <c r="AJ18" s="130" t="s">
        <v>132</v>
      </c>
      <c r="AK18" s="130" t="s">
        <v>133</v>
      </c>
      <c r="AL18" s="130" t="s">
        <v>134</v>
      </c>
      <c r="AM18" s="130" t="s">
        <v>135</v>
      </c>
      <c r="AN18" s="199" t="s">
        <v>136</v>
      </c>
      <c r="AO18" s="199" t="s">
        <v>137</v>
      </c>
      <c r="AP18" s="114" t="s">
        <v>138</v>
      </c>
      <c r="AQ18" s="114" t="s">
        <v>139</v>
      </c>
      <c r="AR18" s="130"/>
    </row>
    <row r="19" s="189" customFormat="1" ht="304" customHeight="1" spans="1:44">
      <c r="A19" s="109">
        <f>SUBTOTAL(103,$D$10:D19)</f>
        <v>9</v>
      </c>
      <c r="B19" s="110" t="s">
        <v>140</v>
      </c>
      <c r="C19" s="110" t="s">
        <v>59</v>
      </c>
      <c r="D19" s="109" t="s">
        <v>141</v>
      </c>
      <c r="E19" s="109" t="s">
        <v>61</v>
      </c>
      <c r="F19" s="109" t="s">
        <v>128</v>
      </c>
      <c r="G19" s="109" t="s">
        <v>142</v>
      </c>
      <c r="H19" s="109" t="s">
        <v>64</v>
      </c>
      <c r="I19" s="109" t="s">
        <v>143</v>
      </c>
      <c r="J19" s="199" t="s">
        <v>144</v>
      </c>
      <c r="K19" s="109">
        <v>1</v>
      </c>
      <c r="L19" s="109">
        <v>758</v>
      </c>
      <c r="M19" s="109">
        <v>3358</v>
      </c>
      <c r="N19" s="109">
        <v>1867.2809</v>
      </c>
      <c r="O19" s="109">
        <f t="shared" si="12"/>
        <v>1346.016736</v>
      </c>
      <c r="P19" s="109">
        <f t="shared" si="13"/>
        <v>1867.2809</v>
      </c>
      <c r="Q19" s="202">
        <v>1346.016736</v>
      </c>
      <c r="R19" s="202"/>
      <c r="S19" s="202">
        <v>521.264164</v>
      </c>
      <c r="T19" s="114"/>
      <c r="U19" s="114"/>
      <c r="V19" s="114"/>
      <c r="W19" s="114"/>
      <c r="X19" s="114"/>
      <c r="Y19" s="114"/>
      <c r="Z19" s="114"/>
      <c r="AA19" s="114"/>
      <c r="AB19" s="114"/>
      <c r="AC19" s="114"/>
      <c r="AD19" s="114"/>
      <c r="AE19" s="114"/>
      <c r="AF19" s="114"/>
      <c r="AG19" s="114"/>
      <c r="AH19" s="114">
        <v>7800</v>
      </c>
      <c r="AI19" s="130" t="s">
        <v>133</v>
      </c>
      <c r="AJ19" s="129" t="s">
        <v>134</v>
      </c>
      <c r="AK19" s="130" t="s">
        <v>133</v>
      </c>
      <c r="AL19" s="129" t="s">
        <v>134</v>
      </c>
      <c r="AM19" s="129" t="s">
        <v>135</v>
      </c>
      <c r="AN19" s="199" t="s">
        <v>145</v>
      </c>
      <c r="AO19" s="158" t="s">
        <v>146</v>
      </c>
      <c r="AP19" s="114" t="s">
        <v>138</v>
      </c>
      <c r="AQ19" s="114" t="s">
        <v>147</v>
      </c>
      <c r="AR19" s="130" t="s">
        <v>148</v>
      </c>
    </row>
    <row r="20" s="84" customFormat="1" ht="326" customHeight="1" spans="1:44">
      <c r="A20" s="109">
        <f>SUBTOTAL(103,$D$10:D20)</f>
        <v>10</v>
      </c>
      <c r="B20" s="109" t="s">
        <v>149</v>
      </c>
      <c r="C20" s="109" t="s">
        <v>59</v>
      </c>
      <c r="D20" s="129" t="s">
        <v>150</v>
      </c>
      <c r="E20" s="130" t="s">
        <v>61</v>
      </c>
      <c r="F20" s="130" t="s">
        <v>128</v>
      </c>
      <c r="G20" s="110" t="s">
        <v>151</v>
      </c>
      <c r="H20" s="110" t="s">
        <v>152</v>
      </c>
      <c r="I20" s="117" t="s">
        <v>79</v>
      </c>
      <c r="J20" s="199" t="s">
        <v>153</v>
      </c>
      <c r="K20" s="114">
        <v>9</v>
      </c>
      <c r="L20" s="114">
        <v>180</v>
      </c>
      <c r="M20" s="114">
        <v>756</v>
      </c>
      <c r="N20" s="117">
        <v>3300</v>
      </c>
      <c r="O20" s="117">
        <f t="shared" si="12"/>
        <v>3300</v>
      </c>
      <c r="P20" s="114">
        <f t="shared" si="13"/>
        <v>3300</v>
      </c>
      <c r="Q20" s="114">
        <v>3300</v>
      </c>
      <c r="R20" s="114"/>
      <c r="S20" s="114"/>
      <c r="T20" s="114"/>
      <c r="U20" s="114"/>
      <c r="V20" s="114"/>
      <c r="W20" s="114"/>
      <c r="X20" s="114"/>
      <c r="Y20" s="114"/>
      <c r="Z20" s="114"/>
      <c r="AA20" s="114"/>
      <c r="AB20" s="114"/>
      <c r="AC20" s="114"/>
      <c r="AD20" s="114"/>
      <c r="AE20" s="114"/>
      <c r="AF20" s="114"/>
      <c r="AG20" s="114"/>
      <c r="AH20" s="114"/>
      <c r="AI20" s="117" t="s">
        <v>87</v>
      </c>
      <c r="AJ20" s="130" t="s">
        <v>88</v>
      </c>
      <c r="AK20" s="130" t="s">
        <v>133</v>
      </c>
      <c r="AL20" s="114" t="s">
        <v>134</v>
      </c>
      <c r="AM20" s="114" t="s">
        <v>135</v>
      </c>
      <c r="AN20" s="199" t="s">
        <v>154</v>
      </c>
      <c r="AO20" s="199" t="s">
        <v>155</v>
      </c>
      <c r="AP20" s="114" t="s">
        <v>138</v>
      </c>
      <c r="AQ20" s="117" t="s">
        <v>139</v>
      </c>
      <c r="AR20" s="130"/>
    </row>
    <row r="21" s="84" customFormat="1" ht="189" customHeight="1" spans="1:44">
      <c r="A21" s="109">
        <f>SUBTOTAL(103,$D$10:D21)</f>
        <v>11</v>
      </c>
      <c r="B21" s="109" t="s">
        <v>156</v>
      </c>
      <c r="C21" s="109" t="s">
        <v>59</v>
      </c>
      <c r="D21" s="109" t="s">
        <v>157</v>
      </c>
      <c r="E21" s="129" t="s">
        <v>61</v>
      </c>
      <c r="F21" s="110" t="s">
        <v>128</v>
      </c>
      <c r="G21" s="110" t="s">
        <v>63</v>
      </c>
      <c r="H21" s="114" t="s">
        <v>158</v>
      </c>
      <c r="I21" s="117" t="s">
        <v>159</v>
      </c>
      <c r="J21" s="130" t="s">
        <v>160</v>
      </c>
      <c r="K21" s="114">
        <v>3</v>
      </c>
      <c r="L21" s="114">
        <v>25</v>
      </c>
      <c r="M21" s="114">
        <v>90</v>
      </c>
      <c r="N21" s="117">
        <v>1185</v>
      </c>
      <c r="O21" s="117">
        <f t="shared" si="12"/>
        <v>1185</v>
      </c>
      <c r="P21" s="114">
        <f t="shared" si="13"/>
        <v>1185</v>
      </c>
      <c r="Q21" s="114"/>
      <c r="R21" s="114"/>
      <c r="S21" s="114"/>
      <c r="T21" s="114"/>
      <c r="U21" s="114"/>
      <c r="V21" s="114">
        <v>1035</v>
      </c>
      <c r="W21" s="114">
        <v>150</v>
      </c>
      <c r="X21" s="114"/>
      <c r="Y21" s="114"/>
      <c r="Z21" s="114"/>
      <c r="AA21" s="114"/>
      <c r="AB21" s="114"/>
      <c r="AC21" s="114"/>
      <c r="AD21" s="114"/>
      <c r="AE21" s="114"/>
      <c r="AF21" s="114"/>
      <c r="AG21" s="114"/>
      <c r="AH21" s="114"/>
      <c r="AI21" s="117" t="s">
        <v>94</v>
      </c>
      <c r="AJ21" s="130" t="s">
        <v>95</v>
      </c>
      <c r="AK21" s="117" t="s">
        <v>133</v>
      </c>
      <c r="AL21" s="130" t="s">
        <v>134</v>
      </c>
      <c r="AM21" s="130" t="s">
        <v>135</v>
      </c>
      <c r="AN21" s="199" t="s">
        <v>161</v>
      </c>
      <c r="AO21" s="158" t="s">
        <v>162</v>
      </c>
      <c r="AP21" s="114" t="s">
        <v>138</v>
      </c>
      <c r="AQ21" s="117" t="s">
        <v>139</v>
      </c>
      <c r="AR21" s="130"/>
    </row>
    <row r="22" s="190" customFormat="1" ht="249" customHeight="1" spans="1:44">
      <c r="A22" s="109">
        <f>SUBTOTAL(103,$D$10:D22)</f>
        <v>12</v>
      </c>
      <c r="B22" s="117" t="s">
        <v>163</v>
      </c>
      <c r="C22" s="114" t="s">
        <v>59</v>
      </c>
      <c r="D22" s="117" t="s">
        <v>164</v>
      </c>
      <c r="E22" s="114" t="s">
        <v>61</v>
      </c>
      <c r="F22" s="114" t="s">
        <v>128</v>
      </c>
      <c r="G22" s="114" t="s">
        <v>63</v>
      </c>
      <c r="H22" s="114" t="s">
        <v>165</v>
      </c>
      <c r="I22" s="117" t="s">
        <v>166</v>
      </c>
      <c r="J22" s="144" t="s">
        <v>167</v>
      </c>
      <c r="K22" s="114">
        <v>24</v>
      </c>
      <c r="L22" s="114">
        <v>520</v>
      </c>
      <c r="M22" s="117">
        <v>1320</v>
      </c>
      <c r="N22" s="117">
        <v>520</v>
      </c>
      <c r="O22" s="117">
        <f t="shared" si="12"/>
        <v>520</v>
      </c>
      <c r="P22" s="114">
        <f t="shared" si="13"/>
        <v>520</v>
      </c>
      <c r="Q22" s="130"/>
      <c r="R22" s="130"/>
      <c r="S22" s="130"/>
      <c r="T22" s="130"/>
      <c r="U22" s="130"/>
      <c r="V22" s="130">
        <v>520</v>
      </c>
      <c r="W22" s="130"/>
      <c r="X22" s="130"/>
      <c r="Y22" s="130"/>
      <c r="Z22" s="130"/>
      <c r="AA22" s="130"/>
      <c r="AB22" s="130"/>
      <c r="AC22" s="130"/>
      <c r="AD22" s="130"/>
      <c r="AE22" s="130"/>
      <c r="AF22" s="130"/>
      <c r="AG22" s="130"/>
      <c r="AH22" s="130"/>
      <c r="AI22" s="130" t="s">
        <v>168</v>
      </c>
      <c r="AJ22" s="130" t="s">
        <v>169</v>
      </c>
      <c r="AK22" s="114" t="s">
        <v>133</v>
      </c>
      <c r="AL22" s="130" t="s">
        <v>134</v>
      </c>
      <c r="AM22" s="130" t="s">
        <v>135</v>
      </c>
      <c r="AN22" s="199" t="s">
        <v>170</v>
      </c>
      <c r="AO22" s="199" t="s">
        <v>171</v>
      </c>
      <c r="AP22" s="114" t="s">
        <v>138</v>
      </c>
      <c r="AQ22" s="114" t="s">
        <v>139</v>
      </c>
      <c r="AR22" s="130"/>
    </row>
    <row r="23" s="91" customFormat="1" ht="254" customHeight="1" spans="1:44">
      <c r="A23" s="109">
        <f>SUBTOTAL(103,$D$10:D23)</f>
        <v>13</v>
      </c>
      <c r="B23" s="110" t="s">
        <v>172</v>
      </c>
      <c r="C23" s="129" t="s">
        <v>59</v>
      </c>
      <c r="D23" s="129" t="s">
        <v>173</v>
      </c>
      <c r="E23" s="130" t="s">
        <v>61</v>
      </c>
      <c r="F23" s="130" t="s">
        <v>128</v>
      </c>
      <c r="G23" s="114" t="s">
        <v>63</v>
      </c>
      <c r="H23" s="117" t="s">
        <v>174</v>
      </c>
      <c r="I23" s="109" t="s">
        <v>159</v>
      </c>
      <c r="J23" s="199" t="s">
        <v>175</v>
      </c>
      <c r="K23" s="117">
        <v>19</v>
      </c>
      <c r="L23" s="117">
        <v>8453</v>
      </c>
      <c r="M23" s="117">
        <v>24789</v>
      </c>
      <c r="N23" s="117">
        <v>285</v>
      </c>
      <c r="O23" s="117">
        <f t="shared" si="12"/>
        <v>285</v>
      </c>
      <c r="P23" s="114">
        <f t="shared" si="13"/>
        <v>285</v>
      </c>
      <c r="Q23" s="117">
        <v>285</v>
      </c>
      <c r="R23" s="117"/>
      <c r="S23" s="117"/>
      <c r="T23" s="114"/>
      <c r="U23" s="114"/>
      <c r="V23" s="114"/>
      <c r="W23" s="114"/>
      <c r="X23" s="114"/>
      <c r="Y23" s="114"/>
      <c r="Z23" s="114"/>
      <c r="AA23" s="114"/>
      <c r="AB23" s="114"/>
      <c r="AC23" s="114"/>
      <c r="AD23" s="114"/>
      <c r="AE23" s="114"/>
      <c r="AF23" s="114"/>
      <c r="AG23" s="114"/>
      <c r="AH23" s="114"/>
      <c r="AI23" s="117" t="s">
        <v>176</v>
      </c>
      <c r="AJ23" s="117" t="s">
        <v>177</v>
      </c>
      <c r="AK23" s="117" t="s">
        <v>133</v>
      </c>
      <c r="AL23" s="117" t="s">
        <v>134</v>
      </c>
      <c r="AM23" s="117" t="s">
        <v>135</v>
      </c>
      <c r="AN23" s="145" t="s">
        <v>178</v>
      </c>
      <c r="AO23" s="214" t="s">
        <v>179</v>
      </c>
      <c r="AP23" s="114" t="s">
        <v>138</v>
      </c>
      <c r="AQ23" s="114" t="s">
        <v>147</v>
      </c>
      <c r="AR23" s="130"/>
    </row>
    <row r="24" s="91" customFormat="1" ht="180" customHeight="1" spans="1:44">
      <c r="A24" s="109">
        <f>SUBTOTAL(103,$D$10:D24)</f>
        <v>14</v>
      </c>
      <c r="B24" s="109" t="s">
        <v>180</v>
      </c>
      <c r="C24" s="129" t="s">
        <v>59</v>
      </c>
      <c r="D24" s="129" t="s">
        <v>181</v>
      </c>
      <c r="E24" s="114" t="s">
        <v>61</v>
      </c>
      <c r="F24" s="109" t="s">
        <v>128</v>
      </c>
      <c r="G24" s="114" t="s">
        <v>63</v>
      </c>
      <c r="H24" s="114" t="s">
        <v>182</v>
      </c>
      <c r="I24" s="114" t="s">
        <v>183</v>
      </c>
      <c r="J24" s="131" t="s">
        <v>184</v>
      </c>
      <c r="K24" s="114">
        <v>1</v>
      </c>
      <c r="L24" s="114">
        <v>10</v>
      </c>
      <c r="M24" s="114">
        <v>40</v>
      </c>
      <c r="N24" s="117">
        <v>398</v>
      </c>
      <c r="O24" s="117">
        <f t="shared" si="12"/>
        <v>398</v>
      </c>
      <c r="P24" s="114">
        <f t="shared" si="13"/>
        <v>398</v>
      </c>
      <c r="Q24" s="114">
        <v>398</v>
      </c>
      <c r="R24" s="114"/>
      <c r="S24" s="114"/>
      <c r="T24" s="114"/>
      <c r="U24" s="114"/>
      <c r="V24" s="114"/>
      <c r="W24" s="114"/>
      <c r="X24" s="114"/>
      <c r="Y24" s="114"/>
      <c r="Z24" s="114"/>
      <c r="AA24" s="114"/>
      <c r="AB24" s="114"/>
      <c r="AC24" s="114"/>
      <c r="AD24" s="114"/>
      <c r="AE24" s="114"/>
      <c r="AF24" s="114"/>
      <c r="AG24" s="114"/>
      <c r="AH24" s="114"/>
      <c r="AI24" s="130" t="s">
        <v>133</v>
      </c>
      <c r="AJ24" s="129" t="s">
        <v>134</v>
      </c>
      <c r="AK24" s="130" t="s">
        <v>133</v>
      </c>
      <c r="AL24" s="129" t="s">
        <v>134</v>
      </c>
      <c r="AM24" s="129" t="s">
        <v>135</v>
      </c>
      <c r="AN24" s="199" t="s">
        <v>185</v>
      </c>
      <c r="AO24" s="199" t="s">
        <v>186</v>
      </c>
      <c r="AP24" s="114" t="s">
        <v>138</v>
      </c>
      <c r="AQ24" s="114" t="s">
        <v>139</v>
      </c>
      <c r="AR24" s="114"/>
    </row>
    <row r="25" s="91" customFormat="1" ht="409" customHeight="1" spans="1:44">
      <c r="A25" s="109">
        <f>SUBTOTAL(103,$D$10:D25)</f>
        <v>15</v>
      </c>
      <c r="B25" s="109" t="s">
        <v>187</v>
      </c>
      <c r="C25" s="129" t="s">
        <v>114</v>
      </c>
      <c r="D25" s="129" t="s">
        <v>188</v>
      </c>
      <c r="E25" s="114" t="s">
        <v>189</v>
      </c>
      <c r="F25" s="109" t="s">
        <v>189</v>
      </c>
      <c r="G25" s="114" t="s">
        <v>8</v>
      </c>
      <c r="H25" s="114" t="s">
        <v>190</v>
      </c>
      <c r="I25" s="114" t="s">
        <v>119</v>
      </c>
      <c r="J25" s="200" t="s">
        <v>191</v>
      </c>
      <c r="K25" s="117">
        <v>147571.7</v>
      </c>
      <c r="L25" s="117">
        <v>17889</v>
      </c>
      <c r="M25" s="117">
        <v>64470</v>
      </c>
      <c r="N25" s="117">
        <v>8599.166</v>
      </c>
      <c r="O25" s="117">
        <f t="shared" si="12"/>
        <v>4178.077839</v>
      </c>
      <c r="P25" s="114">
        <f t="shared" si="13"/>
        <v>6708.3977</v>
      </c>
      <c r="Q25" s="203">
        <v>64.963625</v>
      </c>
      <c r="R25" s="204">
        <v>2222.345914</v>
      </c>
      <c r="S25" s="203">
        <v>4421.088161</v>
      </c>
      <c r="T25" s="203">
        <v>0</v>
      </c>
      <c r="U25" s="203">
        <v>0</v>
      </c>
      <c r="V25" s="203">
        <v>0</v>
      </c>
      <c r="W25" s="203">
        <v>0</v>
      </c>
      <c r="X25" s="203">
        <v>0</v>
      </c>
      <c r="Y25" s="203">
        <v>0</v>
      </c>
      <c r="Z25" s="203">
        <v>0</v>
      </c>
      <c r="AA25" s="203">
        <v>0</v>
      </c>
      <c r="AB25" s="203">
        <v>1890.7683</v>
      </c>
      <c r="AC25" s="114">
        <v>0</v>
      </c>
      <c r="AD25" s="114">
        <v>0</v>
      </c>
      <c r="AE25" s="114">
        <v>0</v>
      </c>
      <c r="AF25" s="114">
        <v>0</v>
      </c>
      <c r="AG25" s="114">
        <v>0</v>
      </c>
      <c r="AH25" s="114">
        <v>0</v>
      </c>
      <c r="AI25" s="130" t="s">
        <v>133</v>
      </c>
      <c r="AJ25" s="129" t="s">
        <v>134</v>
      </c>
      <c r="AK25" s="130" t="s">
        <v>133</v>
      </c>
      <c r="AL25" s="129" t="s">
        <v>134</v>
      </c>
      <c r="AM25" s="129" t="s">
        <v>135</v>
      </c>
      <c r="AN25" s="145" t="s">
        <v>192</v>
      </c>
      <c r="AO25" s="140" t="s">
        <v>193</v>
      </c>
      <c r="AP25" s="114"/>
      <c r="AQ25" s="114"/>
      <c r="AR25" s="114"/>
    </row>
    <row r="26" s="78" customFormat="1" ht="30" customHeight="1" spans="1:44">
      <c r="A26" s="108" t="s">
        <v>56</v>
      </c>
      <c r="B26" s="107" t="s">
        <v>194</v>
      </c>
      <c r="C26" s="107"/>
      <c r="D26" s="107"/>
      <c r="E26" s="107"/>
      <c r="F26" s="107"/>
      <c r="G26" s="107"/>
      <c r="H26" s="107"/>
      <c r="I26" s="107"/>
      <c r="J26" s="107"/>
      <c r="K26" s="128"/>
      <c r="L26" s="128"/>
      <c r="M26" s="128"/>
      <c r="N26" s="128"/>
      <c r="O26" s="128"/>
      <c r="P26" s="137"/>
      <c r="Q26" s="137"/>
      <c r="R26" s="137"/>
      <c r="S26" s="137"/>
      <c r="T26" s="137"/>
      <c r="U26" s="137"/>
      <c r="V26" s="137"/>
      <c r="W26" s="137"/>
      <c r="X26" s="137"/>
      <c r="Y26" s="137"/>
      <c r="Z26" s="137"/>
      <c r="AA26" s="137"/>
      <c r="AB26" s="137"/>
      <c r="AC26" s="137"/>
      <c r="AD26" s="137"/>
      <c r="AE26" s="137"/>
      <c r="AF26" s="137"/>
      <c r="AG26" s="137"/>
      <c r="AH26" s="137"/>
      <c r="AI26" s="128"/>
      <c r="AJ26" s="128"/>
      <c r="AK26" s="128"/>
      <c r="AL26" s="128"/>
      <c r="AM26" s="128"/>
      <c r="AN26" s="128"/>
      <c r="AO26" s="128"/>
      <c r="AP26" s="128"/>
      <c r="AQ26" s="128"/>
      <c r="AR26" s="128"/>
    </row>
    <row r="27" s="78" customFormat="1" ht="30" customHeight="1" spans="1:44">
      <c r="A27" s="108" t="s">
        <v>56</v>
      </c>
      <c r="B27" s="107" t="s">
        <v>195</v>
      </c>
      <c r="C27" s="107"/>
      <c r="D27" s="107"/>
      <c r="E27" s="107"/>
      <c r="F27" s="107"/>
      <c r="G27" s="107"/>
      <c r="H27" s="107"/>
      <c r="I27" s="107"/>
      <c r="J27" s="107"/>
      <c r="K27" s="128">
        <f t="shared" ref="K27:U27" si="14">SUM(K28:K29)</f>
        <v>9188.09</v>
      </c>
      <c r="L27" s="128">
        <f t="shared" si="14"/>
        <v>1080</v>
      </c>
      <c r="M27" s="128">
        <f t="shared" si="14"/>
        <v>4749</v>
      </c>
      <c r="N27" s="128">
        <f t="shared" si="14"/>
        <v>534.47735</v>
      </c>
      <c r="O27" s="128">
        <f t="shared" si="14"/>
        <v>534.47735</v>
      </c>
      <c r="P27" s="137">
        <f t="shared" si="14"/>
        <v>534.47735</v>
      </c>
      <c r="Q27" s="137">
        <f t="shared" si="14"/>
        <v>500</v>
      </c>
      <c r="R27" s="137">
        <f t="shared" si="14"/>
        <v>34.47735</v>
      </c>
      <c r="S27" s="137">
        <f t="shared" si="14"/>
        <v>0</v>
      </c>
      <c r="T27" s="137">
        <f t="shared" si="14"/>
        <v>0</v>
      </c>
      <c r="U27" s="137">
        <f t="shared" si="14"/>
        <v>0</v>
      </c>
      <c r="V27" s="137">
        <f t="shared" ref="V27:AG27" si="15">SUM(V28:V29)</f>
        <v>0</v>
      </c>
      <c r="W27" s="137">
        <f t="shared" si="15"/>
        <v>0</v>
      </c>
      <c r="X27" s="137">
        <f t="shared" si="15"/>
        <v>0</v>
      </c>
      <c r="Y27" s="137">
        <f t="shared" si="15"/>
        <v>0</v>
      </c>
      <c r="Z27" s="137">
        <f t="shared" si="15"/>
        <v>0</v>
      </c>
      <c r="AA27" s="137">
        <f t="shared" si="15"/>
        <v>0</v>
      </c>
      <c r="AB27" s="137">
        <f t="shared" si="15"/>
        <v>0</v>
      </c>
      <c r="AC27" s="137">
        <f t="shared" si="15"/>
        <v>0</v>
      </c>
      <c r="AD27" s="137">
        <f t="shared" si="15"/>
        <v>0</v>
      </c>
      <c r="AE27" s="137">
        <f t="shared" si="15"/>
        <v>0</v>
      </c>
      <c r="AF27" s="137">
        <f t="shared" si="15"/>
        <v>0</v>
      </c>
      <c r="AG27" s="137">
        <f>SUM(AG28:AG28)</f>
        <v>0</v>
      </c>
      <c r="AH27" s="137">
        <f>SUM(AH28:AH28)</f>
        <v>0</v>
      </c>
      <c r="AI27" s="128"/>
      <c r="AJ27" s="128"/>
      <c r="AK27" s="128"/>
      <c r="AL27" s="128"/>
      <c r="AM27" s="128"/>
      <c r="AN27" s="128"/>
      <c r="AO27" s="128"/>
      <c r="AP27" s="128"/>
      <c r="AQ27" s="128"/>
      <c r="AR27" s="128"/>
    </row>
    <row r="28" s="191" customFormat="1" ht="211" customHeight="1" spans="1:44">
      <c r="A28" s="114">
        <f>SUBTOTAL(103,$D$10:D28)</f>
        <v>16</v>
      </c>
      <c r="B28" s="117" t="s">
        <v>196</v>
      </c>
      <c r="C28" s="114" t="s">
        <v>59</v>
      </c>
      <c r="D28" s="117" t="s">
        <v>197</v>
      </c>
      <c r="E28" s="114" t="s">
        <v>61</v>
      </c>
      <c r="F28" s="114" t="s">
        <v>198</v>
      </c>
      <c r="G28" s="114" t="s">
        <v>63</v>
      </c>
      <c r="H28" s="114" t="s">
        <v>199</v>
      </c>
      <c r="I28" s="117" t="s">
        <v>79</v>
      </c>
      <c r="J28" s="199" t="s">
        <v>200</v>
      </c>
      <c r="K28" s="117">
        <f>6000+960</f>
        <v>6960</v>
      </c>
      <c r="L28" s="117">
        <v>612</v>
      </c>
      <c r="M28" s="117">
        <v>2768</v>
      </c>
      <c r="N28" s="117">
        <v>500</v>
      </c>
      <c r="O28" s="117">
        <f>Q28+R28+T28+U28+V28+W28+Y28+AA28+AB28+AD28+AE28</f>
        <v>500</v>
      </c>
      <c r="P28" s="114">
        <f>Q28+R28+S28+T28+U28+V28+W28+X28+Y28+Z28</f>
        <v>500</v>
      </c>
      <c r="Q28" s="117">
        <v>500</v>
      </c>
      <c r="R28" s="117"/>
      <c r="S28" s="117"/>
      <c r="T28" s="114"/>
      <c r="U28" s="114"/>
      <c r="V28" s="114"/>
      <c r="W28" s="114"/>
      <c r="X28" s="114"/>
      <c r="Y28" s="114"/>
      <c r="Z28" s="114"/>
      <c r="AA28" s="114"/>
      <c r="AB28" s="114"/>
      <c r="AC28" s="114"/>
      <c r="AD28" s="114"/>
      <c r="AE28" s="114"/>
      <c r="AF28" s="114"/>
      <c r="AG28" s="114"/>
      <c r="AH28" s="114"/>
      <c r="AI28" s="114" t="s">
        <v>87</v>
      </c>
      <c r="AJ28" s="114" t="s">
        <v>88</v>
      </c>
      <c r="AK28" s="114" t="s">
        <v>201</v>
      </c>
      <c r="AL28" s="114" t="s">
        <v>202</v>
      </c>
      <c r="AM28" s="114" t="s">
        <v>135</v>
      </c>
      <c r="AN28" s="199" t="s">
        <v>203</v>
      </c>
      <c r="AO28" s="199" t="s">
        <v>203</v>
      </c>
      <c r="AP28" s="114" t="s">
        <v>138</v>
      </c>
      <c r="AQ28" s="114" t="s">
        <v>139</v>
      </c>
      <c r="AR28" s="114"/>
    </row>
    <row r="29" s="88" customFormat="1" ht="211" customHeight="1" spans="1:44">
      <c r="A29" s="109">
        <f>SUBTOTAL(103,$D$10:D29)</f>
        <v>17</v>
      </c>
      <c r="B29" s="109" t="s">
        <v>204</v>
      </c>
      <c r="C29" s="109" t="s">
        <v>114</v>
      </c>
      <c r="D29" s="111" t="s">
        <v>205</v>
      </c>
      <c r="E29" s="109" t="s">
        <v>206</v>
      </c>
      <c r="F29" s="109" t="s">
        <v>206</v>
      </c>
      <c r="G29" s="109" t="s">
        <v>63</v>
      </c>
      <c r="H29" s="109" t="s">
        <v>207</v>
      </c>
      <c r="I29" s="117" t="s">
        <v>119</v>
      </c>
      <c r="J29" s="113" t="s">
        <v>208</v>
      </c>
      <c r="K29" s="114">
        <v>2228.09</v>
      </c>
      <c r="L29" s="114">
        <v>468</v>
      </c>
      <c r="M29" s="114">
        <v>1981</v>
      </c>
      <c r="N29" s="117">
        <v>34.47735</v>
      </c>
      <c r="O29" s="117">
        <f>Q29+R29+T29+U29+V29+W29+Y29+AA29+AB29+AD29+AE29</f>
        <v>34.47735</v>
      </c>
      <c r="P29" s="117">
        <f>Q29+R29+S29+T29+U29+V29+W29+X29+Y29+Z29</f>
        <v>34.47735</v>
      </c>
      <c r="Q29" s="203">
        <v>0</v>
      </c>
      <c r="R29" s="205">
        <v>34.47735</v>
      </c>
      <c r="S29" s="203">
        <v>0</v>
      </c>
      <c r="T29" s="203">
        <v>0</v>
      </c>
      <c r="U29" s="203">
        <v>0</v>
      </c>
      <c r="V29" s="203">
        <v>0</v>
      </c>
      <c r="W29" s="203">
        <v>0</v>
      </c>
      <c r="X29" s="206">
        <v>0</v>
      </c>
      <c r="Y29" s="206">
        <v>0</v>
      </c>
      <c r="Z29" s="206">
        <v>0</v>
      </c>
      <c r="AA29" s="206">
        <v>0</v>
      </c>
      <c r="AB29" s="206">
        <v>0</v>
      </c>
      <c r="AC29" s="129">
        <v>0</v>
      </c>
      <c r="AD29" s="129">
        <v>0</v>
      </c>
      <c r="AE29" s="129"/>
      <c r="AF29" s="129"/>
      <c r="AG29" s="130"/>
      <c r="AH29" s="130"/>
      <c r="AI29" s="114" t="s">
        <v>201</v>
      </c>
      <c r="AJ29" s="114" t="s">
        <v>202</v>
      </c>
      <c r="AK29" s="114" t="s">
        <v>201</v>
      </c>
      <c r="AL29" s="114" t="s">
        <v>202</v>
      </c>
      <c r="AM29" s="114" t="s">
        <v>135</v>
      </c>
      <c r="AN29" s="199" t="s">
        <v>209</v>
      </c>
      <c r="AO29" s="145" t="s">
        <v>124</v>
      </c>
      <c r="AP29" s="114"/>
      <c r="AQ29" s="114"/>
      <c r="AR29" s="114"/>
    </row>
    <row r="30" s="88" customFormat="1" ht="30" customHeight="1" spans="1:44">
      <c r="A30" s="146" t="s">
        <v>56</v>
      </c>
      <c r="B30" s="147" t="s">
        <v>210</v>
      </c>
      <c r="C30" s="147"/>
      <c r="D30" s="147"/>
      <c r="E30" s="147"/>
      <c r="F30" s="147"/>
      <c r="G30" s="147"/>
      <c r="H30" s="147"/>
      <c r="I30" s="147"/>
      <c r="J30" s="147"/>
      <c r="K30" s="148">
        <f t="shared" ref="K30:U30" si="16">SUM(K31:K31)</f>
        <v>1</v>
      </c>
      <c r="L30" s="148">
        <f t="shared" si="16"/>
        <v>4</v>
      </c>
      <c r="M30" s="148">
        <f t="shared" si="16"/>
        <v>5</v>
      </c>
      <c r="N30" s="148">
        <f t="shared" si="16"/>
        <v>395</v>
      </c>
      <c r="O30" s="148">
        <f t="shared" si="16"/>
        <v>395</v>
      </c>
      <c r="P30" s="149">
        <f t="shared" si="16"/>
        <v>395</v>
      </c>
      <c r="Q30" s="149">
        <f t="shared" si="16"/>
        <v>395</v>
      </c>
      <c r="R30" s="149">
        <f t="shared" si="16"/>
        <v>0</v>
      </c>
      <c r="S30" s="149">
        <f t="shared" si="16"/>
        <v>0</v>
      </c>
      <c r="T30" s="149">
        <f t="shared" si="16"/>
        <v>0</v>
      </c>
      <c r="U30" s="149">
        <f t="shared" si="16"/>
        <v>0</v>
      </c>
      <c r="V30" s="149">
        <f t="shared" ref="V30:AI30" si="17">SUM(V31:V31)</f>
        <v>0</v>
      </c>
      <c r="W30" s="149">
        <f t="shared" si="17"/>
        <v>0</v>
      </c>
      <c r="X30" s="149">
        <f t="shared" si="17"/>
        <v>0</v>
      </c>
      <c r="Y30" s="149">
        <f t="shared" si="17"/>
        <v>0</v>
      </c>
      <c r="Z30" s="149">
        <f t="shared" si="17"/>
        <v>0</v>
      </c>
      <c r="AA30" s="149">
        <f t="shared" si="17"/>
        <v>0</v>
      </c>
      <c r="AB30" s="149">
        <f t="shared" si="17"/>
        <v>0</v>
      </c>
      <c r="AC30" s="149">
        <f t="shared" si="17"/>
        <v>0</v>
      </c>
      <c r="AD30" s="149">
        <f t="shared" si="17"/>
        <v>0</v>
      </c>
      <c r="AE30" s="149">
        <f t="shared" si="17"/>
        <v>0</v>
      </c>
      <c r="AF30" s="149">
        <f t="shared" si="17"/>
        <v>0</v>
      </c>
      <c r="AG30" s="149">
        <f t="shared" si="17"/>
        <v>0</v>
      </c>
      <c r="AH30" s="149">
        <f t="shared" si="17"/>
        <v>0</v>
      </c>
      <c r="AI30" s="148"/>
      <c r="AJ30" s="148"/>
      <c r="AK30" s="148"/>
      <c r="AL30" s="148"/>
      <c r="AM30" s="148"/>
      <c r="AN30" s="148"/>
      <c r="AO30" s="148"/>
      <c r="AP30" s="148"/>
      <c r="AQ30" s="148"/>
      <c r="AR30" s="148"/>
    </row>
    <row r="31" s="192" customFormat="1" ht="146" customHeight="1" spans="1:44">
      <c r="A31" s="109">
        <f>SUBTOTAL(103,$D$10:D31)</f>
        <v>18</v>
      </c>
      <c r="B31" s="109" t="s">
        <v>211</v>
      </c>
      <c r="C31" s="109" t="s">
        <v>59</v>
      </c>
      <c r="D31" s="109" t="s">
        <v>212</v>
      </c>
      <c r="E31" s="109" t="s">
        <v>61</v>
      </c>
      <c r="F31" s="109" t="s">
        <v>213</v>
      </c>
      <c r="G31" s="109" t="s">
        <v>63</v>
      </c>
      <c r="H31" s="109" t="s">
        <v>214</v>
      </c>
      <c r="I31" s="109" t="s">
        <v>215</v>
      </c>
      <c r="J31" s="110" t="s">
        <v>216</v>
      </c>
      <c r="K31" s="109">
        <v>1</v>
      </c>
      <c r="L31" s="109">
        <v>4</v>
      </c>
      <c r="M31" s="109">
        <v>5</v>
      </c>
      <c r="N31" s="109">
        <v>395</v>
      </c>
      <c r="O31" s="109">
        <f>Q31+R31+T31+U31+V31+W31+Y31+AA31+AB31+AD31+AE31</f>
        <v>395</v>
      </c>
      <c r="P31" s="109">
        <f>Q31+R31+S31+T31+U31+V31+W31+X31+Y31+Z31</f>
        <v>395</v>
      </c>
      <c r="Q31" s="109">
        <v>395</v>
      </c>
      <c r="R31" s="109"/>
      <c r="S31" s="109"/>
      <c r="T31" s="109"/>
      <c r="U31" s="109"/>
      <c r="V31" s="109"/>
      <c r="W31" s="109"/>
      <c r="X31" s="109"/>
      <c r="Y31" s="109"/>
      <c r="Z31" s="109"/>
      <c r="AA31" s="109"/>
      <c r="AB31" s="109"/>
      <c r="AC31" s="109"/>
      <c r="AD31" s="109"/>
      <c r="AE31" s="109"/>
      <c r="AF31" s="109"/>
      <c r="AG31" s="109"/>
      <c r="AH31" s="109"/>
      <c r="AI31" s="109" t="s">
        <v>101</v>
      </c>
      <c r="AJ31" s="109" t="s">
        <v>102</v>
      </c>
      <c r="AK31" s="109" t="s">
        <v>217</v>
      </c>
      <c r="AL31" s="117" t="s">
        <v>218</v>
      </c>
      <c r="AM31" s="114" t="s">
        <v>219</v>
      </c>
      <c r="AN31" s="110" t="s">
        <v>220</v>
      </c>
      <c r="AO31" s="110" t="s">
        <v>221</v>
      </c>
      <c r="AP31" s="114" t="s">
        <v>138</v>
      </c>
      <c r="AQ31" s="114" t="s">
        <v>139</v>
      </c>
      <c r="AR31" s="130"/>
    </row>
    <row r="32" s="88" customFormat="1" ht="30" customHeight="1" spans="1:44">
      <c r="A32" s="146" t="s">
        <v>56</v>
      </c>
      <c r="B32" s="147" t="s">
        <v>222</v>
      </c>
      <c r="C32" s="147"/>
      <c r="D32" s="147"/>
      <c r="E32" s="147"/>
      <c r="F32" s="147"/>
      <c r="G32" s="147"/>
      <c r="H32" s="147"/>
      <c r="I32" s="147"/>
      <c r="J32" s="147"/>
      <c r="K32" s="148"/>
      <c r="L32" s="148"/>
      <c r="M32" s="148"/>
      <c r="N32" s="148"/>
      <c r="O32" s="148"/>
      <c r="P32" s="149"/>
      <c r="Q32" s="149"/>
      <c r="R32" s="149"/>
      <c r="S32" s="149"/>
      <c r="T32" s="149"/>
      <c r="U32" s="149"/>
      <c r="V32" s="149"/>
      <c r="W32" s="149"/>
      <c r="X32" s="149"/>
      <c r="Y32" s="149"/>
      <c r="Z32" s="149"/>
      <c r="AA32" s="149"/>
      <c r="AB32" s="149"/>
      <c r="AC32" s="149"/>
      <c r="AD32" s="149"/>
      <c r="AE32" s="149"/>
      <c r="AF32" s="149"/>
      <c r="AG32" s="149"/>
      <c r="AH32" s="149"/>
      <c r="AI32" s="148"/>
      <c r="AJ32" s="148"/>
      <c r="AK32" s="148"/>
      <c r="AL32" s="148"/>
      <c r="AM32" s="148"/>
      <c r="AN32" s="148"/>
      <c r="AO32" s="148"/>
      <c r="AP32" s="148"/>
      <c r="AQ32" s="148"/>
      <c r="AR32" s="148"/>
    </row>
    <row r="33" s="88" customFormat="1" ht="30" customHeight="1" spans="1:44">
      <c r="A33" s="146" t="s">
        <v>54</v>
      </c>
      <c r="B33" s="147" t="s">
        <v>223</v>
      </c>
      <c r="C33" s="147"/>
      <c r="D33" s="147"/>
      <c r="E33" s="147"/>
      <c r="F33" s="147"/>
      <c r="G33" s="147"/>
      <c r="H33" s="147"/>
      <c r="I33" s="147"/>
      <c r="J33" s="147"/>
      <c r="K33" s="148"/>
      <c r="L33" s="148"/>
      <c r="M33" s="148"/>
      <c r="N33" s="148">
        <f t="shared" ref="N33:U33" si="18">N34+N35+N36+N38</f>
        <v>300</v>
      </c>
      <c r="O33" s="148">
        <f t="shared" si="18"/>
        <v>300</v>
      </c>
      <c r="P33" s="149">
        <f t="shared" si="18"/>
        <v>300</v>
      </c>
      <c r="Q33" s="149">
        <f t="shared" si="18"/>
        <v>300</v>
      </c>
      <c r="R33" s="149">
        <f t="shared" si="18"/>
        <v>0</v>
      </c>
      <c r="S33" s="149">
        <f t="shared" si="18"/>
        <v>0</v>
      </c>
      <c r="T33" s="149">
        <f t="shared" si="18"/>
        <v>0</v>
      </c>
      <c r="U33" s="149">
        <f t="shared" si="18"/>
        <v>0</v>
      </c>
      <c r="V33" s="149">
        <f t="shared" ref="V33:AI33" si="19">V34+V35+V36+V38</f>
        <v>0</v>
      </c>
      <c r="W33" s="149">
        <f t="shared" si="19"/>
        <v>0</v>
      </c>
      <c r="X33" s="149">
        <f t="shared" si="19"/>
        <v>0</v>
      </c>
      <c r="Y33" s="149">
        <f t="shared" si="19"/>
        <v>0</v>
      </c>
      <c r="Z33" s="149">
        <f t="shared" si="19"/>
        <v>0</v>
      </c>
      <c r="AA33" s="149">
        <f t="shared" si="19"/>
        <v>0</v>
      </c>
      <c r="AB33" s="149">
        <f t="shared" si="19"/>
        <v>0</v>
      </c>
      <c r="AC33" s="149">
        <f t="shared" si="19"/>
        <v>0</v>
      </c>
      <c r="AD33" s="149">
        <f t="shared" si="19"/>
        <v>0</v>
      </c>
      <c r="AE33" s="149">
        <f t="shared" si="19"/>
        <v>0</v>
      </c>
      <c r="AF33" s="149">
        <f t="shared" si="19"/>
        <v>0</v>
      </c>
      <c r="AG33" s="149">
        <f t="shared" si="19"/>
        <v>0</v>
      </c>
      <c r="AH33" s="149">
        <f t="shared" si="19"/>
        <v>0</v>
      </c>
      <c r="AI33" s="148"/>
      <c r="AJ33" s="148"/>
      <c r="AK33" s="148"/>
      <c r="AL33" s="148"/>
      <c r="AM33" s="148"/>
      <c r="AN33" s="148"/>
      <c r="AO33" s="148"/>
      <c r="AP33" s="148"/>
      <c r="AQ33" s="148"/>
      <c r="AR33" s="148"/>
    </row>
    <row r="34" s="88" customFormat="1" ht="30" customHeight="1" spans="1:44">
      <c r="A34" s="146" t="s">
        <v>56</v>
      </c>
      <c r="B34" s="147" t="s">
        <v>224</v>
      </c>
      <c r="C34" s="147"/>
      <c r="D34" s="147"/>
      <c r="E34" s="147"/>
      <c r="F34" s="147"/>
      <c r="G34" s="147"/>
      <c r="H34" s="147"/>
      <c r="I34" s="147"/>
      <c r="J34" s="147"/>
      <c r="K34" s="148"/>
      <c r="L34" s="148"/>
      <c r="M34" s="148"/>
      <c r="N34" s="148"/>
      <c r="O34" s="148"/>
      <c r="P34" s="149"/>
      <c r="Q34" s="149"/>
      <c r="R34" s="149"/>
      <c r="S34" s="149"/>
      <c r="T34" s="149"/>
      <c r="U34" s="149"/>
      <c r="V34" s="149"/>
      <c r="W34" s="149"/>
      <c r="X34" s="149"/>
      <c r="Y34" s="149"/>
      <c r="Z34" s="149"/>
      <c r="AA34" s="149"/>
      <c r="AB34" s="149"/>
      <c r="AC34" s="149"/>
      <c r="AD34" s="149"/>
      <c r="AE34" s="149"/>
      <c r="AF34" s="149"/>
      <c r="AG34" s="149"/>
      <c r="AH34" s="149"/>
      <c r="AI34" s="148"/>
      <c r="AJ34" s="148"/>
      <c r="AK34" s="148"/>
      <c r="AL34" s="148"/>
      <c r="AM34" s="148"/>
      <c r="AN34" s="148"/>
      <c r="AO34" s="148"/>
      <c r="AP34" s="148"/>
      <c r="AQ34" s="148"/>
      <c r="AR34" s="148"/>
    </row>
    <row r="35" s="88" customFormat="1" ht="30" customHeight="1" spans="1:44">
      <c r="A35" s="146" t="s">
        <v>56</v>
      </c>
      <c r="B35" s="147" t="s">
        <v>225</v>
      </c>
      <c r="C35" s="147"/>
      <c r="D35" s="147"/>
      <c r="E35" s="147"/>
      <c r="F35" s="147"/>
      <c r="G35" s="147"/>
      <c r="H35" s="147"/>
      <c r="I35" s="147"/>
      <c r="J35" s="147"/>
      <c r="K35" s="148"/>
      <c r="L35" s="148"/>
      <c r="M35" s="148"/>
      <c r="N35" s="148"/>
      <c r="O35" s="148"/>
      <c r="P35" s="149"/>
      <c r="Q35" s="149"/>
      <c r="R35" s="149"/>
      <c r="S35" s="149"/>
      <c r="T35" s="149"/>
      <c r="U35" s="149"/>
      <c r="V35" s="149"/>
      <c r="W35" s="149"/>
      <c r="X35" s="149"/>
      <c r="Y35" s="149"/>
      <c r="Z35" s="149"/>
      <c r="AA35" s="149"/>
      <c r="AB35" s="149"/>
      <c r="AC35" s="149"/>
      <c r="AD35" s="149"/>
      <c r="AE35" s="149"/>
      <c r="AF35" s="149"/>
      <c r="AG35" s="149"/>
      <c r="AH35" s="149"/>
      <c r="AI35" s="148"/>
      <c r="AJ35" s="148"/>
      <c r="AK35" s="148"/>
      <c r="AL35" s="148"/>
      <c r="AM35" s="148"/>
      <c r="AN35" s="148"/>
      <c r="AO35" s="148"/>
      <c r="AP35" s="148"/>
      <c r="AQ35" s="148"/>
      <c r="AR35" s="148"/>
    </row>
    <row r="36" s="88" customFormat="1" ht="30" customHeight="1" spans="1:44">
      <c r="A36" s="146" t="s">
        <v>56</v>
      </c>
      <c r="B36" s="147" t="s">
        <v>226</v>
      </c>
      <c r="C36" s="147"/>
      <c r="D36" s="147"/>
      <c r="E36" s="147"/>
      <c r="F36" s="147"/>
      <c r="G36" s="147"/>
      <c r="H36" s="147"/>
      <c r="I36" s="147"/>
      <c r="J36" s="147"/>
      <c r="K36" s="149">
        <f t="shared" ref="K36:U36" si="20">SUM(K37:K37)</f>
        <v>1000</v>
      </c>
      <c r="L36" s="149">
        <f t="shared" si="20"/>
        <v>12</v>
      </c>
      <c r="M36" s="149">
        <f t="shared" si="20"/>
        <v>38</v>
      </c>
      <c r="N36" s="149">
        <f t="shared" si="20"/>
        <v>300</v>
      </c>
      <c r="O36" s="149">
        <f t="shared" si="20"/>
        <v>300</v>
      </c>
      <c r="P36" s="149">
        <f t="shared" si="20"/>
        <v>300</v>
      </c>
      <c r="Q36" s="149">
        <f t="shared" si="20"/>
        <v>300</v>
      </c>
      <c r="R36" s="149">
        <f t="shared" si="20"/>
        <v>0</v>
      </c>
      <c r="S36" s="149">
        <f t="shared" si="20"/>
        <v>0</v>
      </c>
      <c r="T36" s="149">
        <f t="shared" si="20"/>
        <v>0</v>
      </c>
      <c r="U36" s="149">
        <f t="shared" si="20"/>
        <v>0</v>
      </c>
      <c r="V36" s="149">
        <f t="shared" ref="V36:AI36" si="21">SUM(V37:V37)</f>
        <v>0</v>
      </c>
      <c r="W36" s="149">
        <f t="shared" si="21"/>
        <v>0</v>
      </c>
      <c r="X36" s="149">
        <f t="shared" si="21"/>
        <v>0</v>
      </c>
      <c r="Y36" s="149">
        <f t="shared" si="21"/>
        <v>0</v>
      </c>
      <c r="Z36" s="149">
        <f t="shared" si="21"/>
        <v>0</v>
      </c>
      <c r="AA36" s="149">
        <f t="shared" si="21"/>
        <v>0</v>
      </c>
      <c r="AB36" s="149">
        <f t="shared" si="21"/>
        <v>0</v>
      </c>
      <c r="AC36" s="149">
        <f t="shared" si="21"/>
        <v>0</v>
      </c>
      <c r="AD36" s="149">
        <f t="shared" si="21"/>
        <v>0</v>
      </c>
      <c r="AE36" s="149">
        <f t="shared" si="21"/>
        <v>0</v>
      </c>
      <c r="AF36" s="149">
        <f t="shared" si="21"/>
        <v>0</v>
      </c>
      <c r="AG36" s="149">
        <f t="shared" si="21"/>
        <v>0</v>
      </c>
      <c r="AH36" s="149">
        <f t="shared" si="21"/>
        <v>0</v>
      </c>
      <c r="AI36" s="149"/>
      <c r="AJ36" s="148"/>
      <c r="AK36" s="149"/>
      <c r="AL36" s="148"/>
      <c r="AM36" s="148"/>
      <c r="AN36" s="149"/>
      <c r="AO36" s="149"/>
      <c r="AP36" s="149"/>
      <c r="AQ36" s="149"/>
      <c r="AR36" s="149"/>
    </row>
    <row r="37" s="193" customFormat="1" ht="230" customHeight="1" spans="1:44">
      <c r="A37" s="109">
        <f>SUBTOTAL(103,$D$10:D37)</f>
        <v>19</v>
      </c>
      <c r="B37" s="110" t="s">
        <v>227</v>
      </c>
      <c r="C37" s="114" t="s">
        <v>59</v>
      </c>
      <c r="D37" s="109" t="s">
        <v>228</v>
      </c>
      <c r="E37" s="117" t="s">
        <v>61</v>
      </c>
      <c r="F37" s="114" t="s">
        <v>229</v>
      </c>
      <c r="G37" s="109" t="s">
        <v>63</v>
      </c>
      <c r="H37" s="114" t="s">
        <v>230</v>
      </c>
      <c r="I37" s="129" t="s">
        <v>159</v>
      </c>
      <c r="J37" s="152" t="s">
        <v>231</v>
      </c>
      <c r="K37" s="114">
        <v>1000</v>
      </c>
      <c r="L37" s="114">
        <v>12</v>
      </c>
      <c r="M37" s="114">
        <v>38</v>
      </c>
      <c r="N37" s="117">
        <v>300</v>
      </c>
      <c r="O37" s="117">
        <f>Q37+R37+T37+U37+V37+W37+Y37+AA37+AB37+AD37+AE37</f>
        <v>300</v>
      </c>
      <c r="P37" s="114">
        <f>Q37+R37+S37+T37+U37+V37+W37+X37+Y37+Z37</f>
        <v>300</v>
      </c>
      <c r="Q37" s="114">
        <v>300</v>
      </c>
      <c r="R37" s="114"/>
      <c r="S37" s="114"/>
      <c r="T37" s="114"/>
      <c r="U37" s="114"/>
      <c r="V37" s="114"/>
      <c r="W37" s="114"/>
      <c r="X37" s="114"/>
      <c r="Y37" s="114"/>
      <c r="Z37" s="114"/>
      <c r="AA37" s="114"/>
      <c r="AB37" s="114"/>
      <c r="AC37" s="114"/>
      <c r="AD37" s="114"/>
      <c r="AE37" s="114"/>
      <c r="AF37" s="114"/>
      <c r="AG37" s="114"/>
      <c r="AH37" s="114"/>
      <c r="AI37" s="114" t="s">
        <v>94</v>
      </c>
      <c r="AJ37" s="114" t="s">
        <v>95</v>
      </c>
      <c r="AK37" s="114" t="s">
        <v>232</v>
      </c>
      <c r="AL37" s="117" t="s">
        <v>233</v>
      </c>
      <c r="AM37" s="114" t="s">
        <v>234</v>
      </c>
      <c r="AN37" s="199" t="s">
        <v>235</v>
      </c>
      <c r="AO37" s="158" t="s">
        <v>236</v>
      </c>
      <c r="AP37" s="212" t="s">
        <v>74</v>
      </c>
      <c r="AQ37" s="212" t="s">
        <v>75</v>
      </c>
      <c r="AR37" s="212"/>
    </row>
    <row r="38" s="78" customFormat="1" ht="30" customHeight="1" spans="1:44">
      <c r="A38" s="108" t="s">
        <v>56</v>
      </c>
      <c r="B38" s="107" t="s">
        <v>237</v>
      </c>
      <c r="C38" s="107"/>
      <c r="D38" s="107"/>
      <c r="E38" s="107"/>
      <c r="F38" s="107"/>
      <c r="G38" s="107"/>
      <c r="H38" s="107"/>
      <c r="I38" s="107"/>
      <c r="J38" s="107"/>
      <c r="K38" s="128"/>
      <c r="L38" s="128"/>
      <c r="M38" s="128"/>
      <c r="N38" s="128"/>
      <c r="O38" s="128"/>
      <c r="P38" s="137"/>
      <c r="Q38" s="137"/>
      <c r="R38" s="137"/>
      <c r="S38" s="137"/>
      <c r="T38" s="137"/>
      <c r="U38" s="137"/>
      <c r="V38" s="137"/>
      <c r="W38" s="137"/>
      <c r="X38" s="137"/>
      <c r="Y38" s="137"/>
      <c r="Z38" s="137"/>
      <c r="AA38" s="137"/>
      <c r="AB38" s="137"/>
      <c r="AC38" s="137"/>
      <c r="AD38" s="137"/>
      <c r="AE38" s="137"/>
      <c r="AF38" s="137"/>
      <c r="AG38" s="137"/>
      <c r="AH38" s="137"/>
      <c r="AI38" s="128"/>
      <c r="AJ38" s="128"/>
      <c r="AK38" s="128"/>
      <c r="AL38" s="128"/>
      <c r="AM38" s="128"/>
      <c r="AN38" s="128"/>
      <c r="AO38" s="128"/>
      <c r="AP38" s="128"/>
      <c r="AQ38" s="128"/>
      <c r="AR38" s="128"/>
    </row>
    <row r="39" s="78" customFormat="1" ht="30" customHeight="1" spans="1:44">
      <c r="A39" s="108" t="s">
        <v>54</v>
      </c>
      <c r="B39" s="107" t="s">
        <v>238</v>
      </c>
      <c r="C39" s="107"/>
      <c r="D39" s="107"/>
      <c r="E39" s="107"/>
      <c r="F39" s="107"/>
      <c r="G39" s="107"/>
      <c r="H39" s="107"/>
      <c r="I39" s="107"/>
      <c r="J39" s="107"/>
      <c r="K39" s="128"/>
      <c r="L39" s="128"/>
      <c r="M39" s="128"/>
      <c r="N39" s="128">
        <f t="shared" ref="N39:U39" si="22">N40+N46+N51</f>
        <v>33686.32</v>
      </c>
      <c r="O39" s="128">
        <f t="shared" si="22"/>
        <v>27438.22</v>
      </c>
      <c r="P39" s="137">
        <f t="shared" si="22"/>
        <v>23355.29</v>
      </c>
      <c r="Q39" s="137">
        <f t="shared" si="22"/>
        <v>20070.113264</v>
      </c>
      <c r="R39" s="137">
        <f t="shared" si="22"/>
        <v>2167.176736</v>
      </c>
      <c r="S39" s="137">
        <f t="shared" si="22"/>
        <v>543</v>
      </c>
      <c r="T39" s="137">
        <f t="shared" si="22"/>
        <v>500</v>
      </c>
      <c r="U39" s="137">
        <f t="shared" si="22"/>
        <v>0</v>
      </c>
      <c r="V39" s="137">
        <f t="shared" ref="V39:AI39" si="23">V40+V46+V51</f>
        <v>0</v>
      </c>
      <c r="W39" s="137">
        <f t="shared" si="23"/>
        <v>0</v>
      </c>
      <c r="X39" s="137">
        <f t="shared" si="23"/>
        <v>0</v>
      </c>
      <c r="Y39" s="137">
        <f t="shared" si="23"/>
        <v>69</v>
      </c>
      <c r="Z39" s="137">
        <f t="shared" si="23"/>
        <v>6</v>
      </c>
      <c r="AA39" s="137">
        <f t="shared" si="23"/>
        <v>2175.93</v>
      </c>
      <c r="AB39" s="137">
        <f t="shared" si="23"/>
        <v>2456</v>
      </c>
      <c r="AC39" s="137">
        <f t="shared" si="23"/>
        <v>5699.1</v>
      </c>
      <c r="AD39" s="137">
        <f t="shared" si="23"/>
        <v>0</v>
      </c>
      <c r="AE39" s="137">
        <f t="shared" si="23"/>
        <v>0</v>
      </c>
      <c r="AF39" s="137">
        <f t="shared" si="23"/>
        <v>0</v>
      </c>
      <c r="AG39" s="137">
        <f t="shared" si="23"/>
        <v>0</v>
      </c>
      <c r="AH39" s="137">
        <f t="shared" si="23"/>
        <v>0</v>
      </c>
      <c r="AI39" s="128"/>
      <c r="AJ39" s="128"/>
      <c r="AK39" s="128"/>
      <c r="AL39" s="128"/>
      <c r="AM39" s="128"/>
      <c r="AN39" s="128"/>
      <c r="AO39" s="128"/>
      <c r="AP39" s="128"/>
      <c r="AQ39" s="128"/>
      <c r="AR39" s="128"/>
    </row>
    <row r="40" s="78" customFormat="1" ht="30" customHeight="1" spans="1:44">
      <c r="A40" s="108" t="s">
        <v>56</v>
      </c>
      <c r="B40" s="107" t="s">
        <v>239</v>
      </c>
      <c r="C40" s="107"/>
      <c r="D40" s="107"/>
      <c r="E40" s="107"/>
      <c r="F40" s="107"/>
      <c r="G40" s="107"/>
      <c r="H40" s="107"/>
      <c r="I40" s="107"/>
      <c r="J40" s="107"/>
      <c r="K40" s="128">
        <f t="shared" ref="K40:U40" si="24">SUM(K41:K45)</f>
        <v>25.08</v>
      </c>
      <c r="L40" s="128">
        <f t="shared" si="24"/>
        <v>59917</v>
      </c>
      <c r="M40" s="128">
        <f t="shared" si="24"/>
        <v>234091</v>
      </c>
      <c r="N40" s="128">
        <f t="shared" si="24"/>
        <v>1952.22</v>
      </c>
      <c r="O40" s="128">
        <f t="shared" si="24"/>
        <v>1952.22</v>
      </c>
      <c r="P40" s="137">
        <f t="shared" si="24"/>
        <v>1952.22</v>
      </c>
      <c r="Q40" s="137">
        <f t="shared" si="24"/>
        <v>1452.22</v>
      </c>
      <c r="R40" s="137">
        <f t="shared" si="24"/>
        <v>0</v>
      </c>
      <c r="S40" s="137">
        <f t="shared" si="24"/>
        <v>0</v>
      </c>
      <c r="T40" s="137">
        <f t="shared" si="24"/>
        <v>500</v>
      </c>
      <c r="U40" s="137">
        <f t="shared" si="24"/>
        <v>0</v>
      </c>
      <c r="V40" s="137">
        <f t="shared" ref="V40:AI40" si="25">SUM(V41:V45)</f>
        <v>0</v>
      </c>
      <c r="W40" s="137">
        <f t="shared" si="25"/>
        <v>0</v>
      </c>
      <c r="X40" s="137">
        <f t="shared" si="25"/>
        <v>0</v>
      </c>
      <c r="Y40" s="137">
        <f t="shared" si="25"/>
        <v>0</v>
      </c>
      <c r="Z40" s="137">
        <f t="shared" si="25"/>
        <v>0</v>
      </c>
      <c r="AA40" s="137">
        <f t="shared" si="25"/>
        <v>0</v>
      </c>
      <c r="AB40" s="137">
        <f t="shared" si="25"/>
        <v>0</v>
      </c>
      <c r="AC40" s="137">
        <f t="shared" si="25"/>
        <v>0</v>
      </c>
      <c r="AD40" s="137">
        <f t="shared" si="25"/>
        <v>0</v>
      </c>
      <c r="AE40" s="137">
        <f t="shared" si="25"/>
        <v>0</v>
      </c>
      <c r="AF40" s="137">
        <f t="shared" si="25"/>
        <v>0</v>
      </c>
      <c r="AG40" s="137">
        <f t="shared" si="25"/>
        <v>0</v>
      </c>
      <c r="AH40" s="137">
        <f t="shared" si="25"/>
        <v>0</v>
      </c>
      <c r="AI40" s="128"/>
      <c r="AJ40" s="128"/>
      <c r="AK40" s="128"/>
      <c r="AL40" s="128"/>
      <c r="AM40" s="128"/>
      <c r="AN40" s="128"/>
      <c r="AO40" s="128"/>
      <c r="AP40" s="128"/>
      <c r="AQ40" s="128"/>
      <c r="AR40" s="128"/>
    </row>
    <row r="41" s="194" customFormat="1" ht="232" customHeight="1" spans="1:44">
      <c r="A41" s="114">
        <f>SUBTOTAL(103,$D$10:D41)</f>
        <v>20</v>
      </c>
      <c r="B41" s="117" t="s">
        <v>240</v>
      </c>
      <c r="C41" s="117" t="s">
        <v>59</v>
      </c>
      <c r="D41" s="117" t="s">
        <v>241</v>
      </c>
      <c r="E41" s="114" t="s">
        <v>242</v>
      </c>
      <c r="F41" s="114" t="s">
        <v>243</v>
      </c>
      <c r="G41" s="114" t="s">
        <v>244</v>
      </c>
      <c r="H41" s="114" t="s">
        <v>245</v>
      </c>
      <c r="I41" s="117" t="s">
        <v>246</v>
      </c>
      <c r="J41" s="144" t="s">
        <v>247</v>
      </c>
      <c r="K41" s="114">
        <v>6.58</v>
      </c>
      <c r="L41" s="114">
        <v>239</v>
      </c>
      <c r="M41" s="114">
        <v>897</v>
      </c>
      <c r="N41" s="117">
        <v>764.61</v>
      </c>
      <c r="O41" s="117">
        <f>Q41+R41+T41+U41+V41+W41+Y41+AA41+AB41+AD41+AE41</f>
        <v>764.61</v>
      </c>
      <c r="P41" s="114">
        <f>Q41+R41+S41+T41+U41+V41+W41+X41+Y41+Z41</f>
        <v>764.61</v>
      </c>
      <c r="Q41" s="117">
        <v>764.61</v>
      </c>
      <c r="R41" s="117"/>
      <c r="S41" s="114"/>
      <c r="T41" s="114"/>
      <c r="U41" s="114"/>
      <c r="V41" s="114"/>
      <c r="W41" s="114"/>
      <c r="X41" s="114"/>
      <c r="Y41" s="114"/>
      <c r="Z41" s="114"/>
      <c r="AA41" s="114"/>
      <c r="AB41" s="114"/>
      <c r="AC41" s="114"/>
      <c r="AD41" s="114"/>
      <c r="AE41" s="114"/>
      <c r="AF41" s="114"/>
      <c r="AG41" s="114"/>
      <c r="AH41" s="114"/>
      <c r="AI41" s="114" t="s">
        <v>248</v>
      </c>
      <c r="AJ41" s="114" t="s">
        <v>249</v>
      </c>
      <c r="AK41" s="114" t="s">
        <v>248</v>
      </c>
      <c r="AL41" s="114" t="s">
        <v>249</v>
      </c>
      <c r="AM41" s="117" t="s">
        <v>71</v>
      </c>
      <c r="AN41" s="199" t="s">
        <v>250</v>
      </c>
      <c r="AO41" s="158" t="s">
        <v>251</v>
      </c>
      <c r="AP41" s="114" t="s">
        <v>138</v>
      </c>
      <c r="AQ41" s="114" t="s">
        <v>147</v>
      </c>
      <c r="AR41" s="109"/>
    </row>
    <row r="42" s="195" customFormat="1" ht="245" customHeight="1" spans="1:44">
      <c r="A42" s="109">
        <f>SUBTOTAL(103,$D$10:D42)</f>
        <v>21</v>
      </c>
      <c r="B42" s="109" t="s">
        <v>252</v>
      </c>
      <c r="C42" s="109" t="s">
        <v>59</v>
      </c>
      <c r="D42" s="109" t="s">
        <v>253</v>
      </c>
      <c r="E42" s="109" t="s">
        <v>242</v>
      </c>
      <c r="F42" s="109" t="s">
        <v>243</v>
      </c>
      <c r="G42" s="109" t="s">
        <v>63</v>
      </c>
      <c r="H42" s="109" t="s">
        <v>254</v>
      </c>
      <c r="I42" s="109" t="s">
        <v>166</v>
      </c>
      <c r="J42" s="152" t="s">
        <v>255</v>
      </c>
      <c r="K42" s="114">
        <v>2</v>
      </c>
      <c r="L42" s="117">
        <v>30</v>
      </c>
      <c r="M42" s="117">
        <v>30</v>
      </c>
      <c r="N42" s="117">
        <v>200</v>
      </c>
      <c r="O42" s="117">
        <f>Q42+R42+T42+U42+V42+W42+Y42+AA42+AB42+AD42+AE42</f>
        <v>200</v>
      </c>
      <c r="P42" s="114">
        <f>Q42+R42+S42+T42+U42+V42+W42+X42+Y42+Z42</f>
        <v>200</v>
      </c>
      <c r="Q42" s="114"/>
      <c r="R42" s="114"/>
      <c r="S42" s="114"/>
      <c r="T42" s="117">
        <v>200</v>
      </c>
      <c r="U42" s="117"/>
      <c r="V42" s="114"/>
      <c r="W42" s="114"/>
      <c r="X42" s="114"/>
      <c r="Y42" s="114"/>
      <c r="Z42" s="114"/>
      <c r="AA42" s="114"/>
      <c r="AB42" s="114"/>
      <c r="AC42" s="114"/>
      <c r="AD42" s="114"/>
      <c r="AE42" s="114"/>
      <c r="AF42" s="117"/>
      <c r="AG42" s="114"/>
      <c r="AH42" s="114"/>
      <c r="AI42" s="114" t="s">
        <v>256</v>
      </c>
      <c r="AJ42" s="114" t="s">
        <v>257</v>
      </c>
      <c r="AK42" s="114" t="s">
        <v>258</v>
      </c>
      <c r="AL42" s="114" t="s">
        <v>259</v>
      </c>
      <c r="AM42" s="130" t="s">
        <v>234</v>
      </c>
      <c r="AN42" s="211" t="s">
        <v>260</v>
      </c>
      <c r="AO42" s="211" t="s">
        <v>261</v>
      </c>
      <c r="AP42" s="114" t="s">
        <v>138</v>
      </c>
      <c r="AQ42" s="114" t="s">
        <v>139</v>
      </c>
      <c r="AR42" s="130"/>
    </row>
    <row r="43" s="195" customFormat="1" ht="245" customHeight="1" spans="1:44">
      <c r="A43" s="109">
        <f>SUBTOTAL(103,$D$10:D43)</f>
        <v>22</v>
      </c>
      <c r="B43" s="109" t="s">
        <v>262</v>
      </c>
      <c r="C43" s="109" t="s">
        <v>59</v>
      </c>
      <c r="D43" s="109" t="s">
        <v>263</v>
      </c>
      <c r="E43" s="109" t="s">
        <v>242</v>
      </c>
      <c r="F43" s="109" t="s">
        <v>243</v>
      </c>
      <c r="G43" s="109" t="s">
        <v>63</v>
      </c>
      <c r="H43" s="109" t="s">
        <v>264</v>
      </c>
      <c r="I43" s="109" t="s">
        <v>79</v>
      </c>
      <c r="J43" s="152" t="s">
        <v>265</v>
      </c>
      <c r="K43" s="114">
        <v>3</v>
      </c>
      <c r="L43" s="117">
        <v>186</v>
      </c>
      <c r="M43" s="117">
        <v>715</v>
      </c>
      <c r="N43" s="117">
        <v>300</v>
      </c>
      <c r="O43" s="117">
        <f>Q43+R43+T43+U43+V43+W43+Y43+AA43+AB43+AD43+AE43</f>
        <v>300</v>
      </c>
      <c r="P43" s="114">
        <f>Q43+R43+S43+T43+U43+V43+W43+X43+Y43+Z43</f>
        <v>300</v>
      </c>
      <c r="Q43" s="114"/>
      <c r="R43" s="114"/>
      <c r="S43" s="114"/>
      <c r="T43" s="117">
        <v>300</v>
      </c>
      <c r="U43" s="117"/>
      <c r="V43" s="114"/>
      <c r="W43" s="114"/>
      <c r="X43" s="114"/>
      <c r="Y43" s="114"/>
      <c r="Z43" s="114"/>
      <c r="AA43" s="114"/>
      <c r="AB43" s="114"/>
      <c r="AC43" s="114"/>
      <c r="AD43" s="114"/>
      <c r="AE43" s="114"/>
      <c r="AF43" s="117"/>
      <c r="AG43" s="114"/>
      <c r="AH43" s="114"/>
      <c r="AI43" s="114" t="s">
        <v>266</v>
      </c>
      <c r="AJ43" s="114" t="s">
        <v>267</v>
      </c>
      <c r="AK43" s="114" t="s">
        <v>258</v>
      </c>
      <c r="AL43" s="114" t="s">
        <v>259</v>
      </c>
      <c r="AM43" s="130" t="s">
        <v>234</v>
      </c>
      <c r="AN43" s="211" t="s">
        <v>268</v>
      </c>
      <c r="AO43" s="211" t="s">
        <v>269</v>
      </c>
      <c r="AP43" s="114" t="s">
        <v>138</v>
      </c>
      <c r="AQ43" s="114" t="s">
        <v>139</v>
      </c>
      <c r="AR43" s="130"/>
    </row>
    <row r="44" s="191" customFormat="1" ht="283" customHeight="1" spans="1:44">
      <c r="A44" s="114">
        <f>SUBTOTAL(103,$D$10:D44)</f>
        <v>23</v>
      </c>
      <c r="B44" s="117" t="s">
        <v>270</v>
      </c>
      <c r="C44" s="114" t="s">
        <v>59</v>
      </c>
      <c r="D44" s="117" t="s">
        <v>271</v>
      </c>
      <c r="E44" s="114" t="s">
        <v>61</v>
      </c>
      <c r="F44" s="114" t="s">
        <v>198</v>
      </c>
      <c r="G44" s="114" t="s">
        <v>63</v>
      </c>
      <c r="H44" s="114" t="s">
        <v>129</v>
      </c>
      <c r="I44" s="117" t="s">
        <v>272</v>
      </c>
      <c r="J44" s="158" t="s">
        <v>273</v>
      </c>
      <c r="K44" s="117">
        <v>3.5</v>
      </c>
      <c r="L44" s="117">
        <v>143</v>
      </c>
      <c r="M44" s="117">
        <v>500</v>
      </c>
      <c r="N44" s="117">
        <v>387.61</v>
      </c>
      <c r="O44" s="117">
        <f>Q44+R44+T44+U44+V44+W44+Y44+AA44+AB44+AD44+AE44</f>
        <v>387.61</v>
      </c>
      <c r="P44" s="114">
        <f>Q44+R44+S44+T44+U44+V44+W44+X44+Y44+Z44</f>
        <v>387.61</v>
      </c>
      <c r="Q44" s="117">
        <v>387.61</v>
      </c>
      <c r="R44" s="117"/>
      <c r="S44" s="117"/>
      <c r="T44" s="114"/>
      <c r="U44" s="114"/>
      <c r="V44" s="114"/>
      <c r="W44" s="114"/>
      <c r="X44" s="114"/>
      <c r="Y44" s="114"/>
      <c r="Z44" s="114"/>
      <c r="AA44" s="114"/>
      <c r="AB44" s="114"/>
      <c r="AC44" s="114"/>
      <c r="AD44" s="114"/>
      <c r="AE44" s="114"/>
      <c r="AF44" s="114"/>
      <c r="AG44" s="114"/>
      <c r="AH44" s="114"/>
      <c r="AI44" s="114" t="s">
        <v>248</v>
      </c>
      <c r="AJ44" s="114" t="s">
        <v>249</v>
      </c>
      <c r="AK44" s="114" t="s">
        <v>248</v>
      </c>
      <c r="AL44" s="114" t="s">
        <v>249</v>
      </c>
      <c r="AM44" s="114" t="s">
        <v>71</v>
      </c>
      <c r="AN44" s="199" t="s">
        <v>274</v>
      </c>
      <c r="AO44" s="158" t="s">
        <v>275</v>
      </c>
      <c r="AP44" s="114" t="s">
        <v>138</v>
      </c>
      <c r="AQ44" s="114" t="s">
        <v>139</v>
      </c>
      <c r="AR44" s="114"/>
    </row>
    <row r="45" s="194" customFormat="1" ht="220" customHeight="1" spans="1:44">
      <c r="A45" s="109">
        <f>SUBTOTAL(103,$D$10:D45)</f>
        <v>24</v>
      </c>
      <c r="B45" s="117" t="s">
        <v>276</v>
      </c>
      <c r="C45" s="117">
        <v>2024</v>
      </c>
      <c r="D45" s="117" t="s">
        <v>277</v>
      </c>
      <c r="E45" s="114" t="s">
        <v>242</v>
      </c>
      <c r="F45" s="114" t="s">
        <v>243</v>
      </c>
      <c r="G45" s="114" t="s">
        <v>63</v>
      </c>
      <c r="H45" s="114" t="s">
        <v>278</v>
      </c>
      <c r="I45" s="114" t="s">
        <v>79</v>
      </c>
      <c r="J45" s="158" t="s">
        <v>279</v>
      </c>
      <c r="K45" s="114">
        <v>10</v>
      </c>
      <c r="L45" s="114">
        <v>59319</v>
      </c>
      <c r="M45" s="114">
        <v>231949</v>
      </c>
      <c r="N45" s="117">
        <v>300</v>
      </c>
      <c r="O45" s="117">
        <f>Q45+R45+T45+U45+V45+W45+Y45+AA45+AB45+AD45+AE45</f>
        <v>300</v>
      </c>
      <c r="P45" s="114">
        <f>Q45+R45+S45+T45+U45+V45+W45+X45+Y45+Z45</f>
        <v>300</v>
      </c>
      <c r="Q45" s="114">
        <v>300</v>
      </c>
      <c r="R45" s="114"/>
      <c r="S45" s="114"/>
      <c r="T45" s="114"/>
      <c r="U45" s="114"/>
      <c r="V45" s="114"/>
      <c r="W45" s="114"/>
      <c r="X45" s="114"/>
      <c r="Y45" s="114"/>
      <c r="Z45" s="114"/>
      <c r="AA45" s="114"/>
      <c r="AB45" s="114"/>
      <c r="AC45" s="114"/>
      <c r="AD45" s="114"/>
      <c r="AE45" s="114"/>
      <c r="AF45" s="114"/>
      <c r="AG45" s="114"/>
      <c r="AH45" s="114"/>
      <c r="AI45" s="114" t="s">
        <v>280</v>
      </c>
      <c r="AJ45" s="114" t="s">
        <v>281</v>
      </c>
      <c r="AK45" s="114" t="s">
        <v>282</v>
      </c>
      <c r="AL45" s="114" t="s">
        <v>283</v>
      </c>
      <c r="AM45" s="117" t="s">
        <v>284</v>
      </c>
      <c r="AN45" s="199" t="s">
        <v>285</v>
      </c>
      <c r="AO45" s="158" t="s">
        <v>286</v>
      </c>
      <c r="AP45" s="114" t="s">
        <v>138</v>
      </c>
      <c r="AQ45" s="114" t="s">
        <v>139</v>
      </c>
      <c r="AR45" s="109"/>
    </row>
    <row r="46" s="78" customFormat="1" ht="30" customHeight="1" spans="1:44">
      <c r="A46" s="108" t="s">
        <v>56</v>
      </c>
      <c r="B46" s="107" t="s">
        <v>287</v>
      </c>
      <c r="C46" s="107"/>
      <c r="D46" s="107"/>
      <c r="E46" s="107"/>
      <c r="F46" s="107"/>
      <c r="G46" s="107"/>
      <c r="H46" s="107"/>
      <c r="I46" s="107"/>
      <c r="J46" s="107"/>
      <c r="K46" s="128">
        <f t="shared" ref="K46:U46" si="26">SUM(K47:K50)</f>
        <v>8</v>
      </c>
      <c r="L46" s="128">
        <f t="shared" si="26"/>
        <v>7062</v>
      </c>
      <c r="M46" s="128">
        <f t="shared" si="26"/>
        <v>28116</v>
      </c>
      <c r="N46" s="128">
        <f t="shared" si="26"/>
        <v>30964.1</v>
      </c>
      <c r="O46" s="128">
        <f t="shared" si="26"/>
        <v>24716</v>
      </c>
      <c r="P46" s="137">
        <f t="shared" si="26"/>
        <v>20633.07</v>
      </c>
      <c r="Q46" s="137">
        <f t="shared" si="26"/>
        <v>17847.893264</v>
      </c>
      <c r="R46" s="137">
        <f t="shared" si="26"/>
        <v>2167.176736</v>
      </c>
      <c r="S46" s="137">
        <f t="shared" si="26"/>
        <v>543</v>
      </c>
      <c r="T46" s="137">
        <f t="shared" si="26"/>
        <v>0</v>
      </c>
      <c r="U46" s="137">
        <f t="shared" si="26"/>
        <v>0</v>
      </c>
      <c r="V46" s="137">
        <f t="shared" ref="V46:AI46" si="27">SUM(V47:V50)</f>
        <v>0</v>
      </c>
      <c r="W46" s="137">
        <f t="shared" si="27"/>
        <v>0</v>
      </c>
      <c r="X46" s="137">
        <f t="shared" si="27"/>
        <v>0</v>
      </c>
      <c r="Y46" s="137">
        <f t="shared" si="27"/>
        <v>69</v>
      </c>
      <c r="Z46" s="137">
        <f t="shared" si="27"/>
        <v>6</v>
      </c>
      <c r="AA46" s="137">
        <f t="shared" si="27"/>
        <v>2175.93</v>
      </c>
      <c r="AB46" s="137">
        <f t="shared" si="27"/>
        <v>2456</v>
      </c>
      <c r="AC46" s="137">
        <f t="shared" si="27"/>
        <v>5699.1</v>
      </c>
      <c r="AD46" s="137">
        <f t="shared" si="27"/>
        <v>0</v>
      </c>
      <c r="AE46" s="137">
        <f t="shared" si="27"/>
        <v>0</v>
      </c>
      <c r="AF46" s="137">
        <f t="shared" si="27"/>
        <v>0</v>
      </c>
      <c r="AG46" s="137">
        <f t="shared" si="27"/>
        <v>0</v>
      </c>
      <c r="AH46" s="137">
        <f t="shared" si="27"/>
        <v>0</v>
      </c>
      <c r="AI46" s="128"/>
      <c r="AJ46" s="128"/>
      <c r="AK46" s="128"/>
      <c r="AL46" s="128"/>
      <c r="AM46" s="128"/>
      <c r="AN46" s="128"/>
      <c r="AO46" s="128"/>
      <c r="AP46" s="128"/>
      <c r="AQ46" s="128"/>
      <c r="AR46" s="128"/>
    </row>
    <row r="47" s="91" customFormat="1" ht="338" customHeight="1" spans="1:44">
      <c r="A47" s="109">
        <f>SUBTOTAL(103,$D$10:D47)</f>
        <v>25</v>
      </c>
      <c r="B47" s="110" t="s">
        <v>288</v>
      </c>
      <c r="C47" s="129" t="s">
        <v>59</v>
      </c>
      <c r="D47" s="129" t="s">
        <v>289</v>
      </c>
      <c r="E47" s="130" t="s">
        <v>242</v>
      </c>
      <c r="F47" s="130" t="s">
        <v>290</v>
      </c>
      <c r="G47" s="114" t="s">
        <v>142</v>
      </c>
      <c r="H47" s="117" t="s">
        <v>291</v>
      </c>
      <c r="I47" s="129" t="s">
        <v>292</v>
      </c>
      <c r="J47" s="129" t="s">
        <v>293</v>
      </c>
      <c r="K47" s="109">
        <v>1</v>
      </c>
      <c r="L47" s="117">
        <v>2353</v>
      </c>
      <c r="M47" s="117">
        <v>9370</v>
      </c>
      <c r="N47" s="117">
        <v>6000</v>
      </c>
      <c r="O47" s="117">
        <f>Q47+R47+T47+U47+V47+W47+Y47+AA47+AB47+AD47+AE47</f>
        <v>5457</v>
      </c>
      <c r="P47" s="114">
        <f>Q47+R47+S47+T47+U47+V47+W47+X47+Y47+Z47</f>
        <v>5807</v>
      </c>
      <c r="Q47" s="114">
        <v>3473.123264</v>
      </c>
      <c r="R47" s="114">
        <v>1790.876736</v>
      </c>
      <c r="S47" s="114">
        <v>543</v>
      </c>
      <c r="T47" s="114"/>
      <c r="U47" s="114"/>
      <c r="V47" s="114"/>
      <c r="W47" s="114"/>
      <c r="X47" s="114"/>
      <c r="Y47" s="114"/>
      <c r="Z47" s="114"/>
      <c r="AA47" s="114">
        <v>193</v>
      </c>
      <c r="AB47" s="114"/>
      <c r="AC47" s="114"/>
      <c r="AD47" s="114"/>
      <c r="AE47" s="114"/>
      <c r="AF47" s="114"/>
      <c r="AG47" s="114"/>
      <c r="AH47" s="114"/>
      <c r="AI47" s="130" t="s">
        <v>133</v>
      </c>
      <c r="AJ47" s="129" t="s">
        <v>134</v>
      </c>
      <c r="AK47" s="130" t="s">
        <v>133</v>
      </c>
      <c r="AL47" s="129" t="s">
        <v>134</v>
      </c>
      <c r="AM47" s="129" t="s">
        <v>135</v>
      </c>
      <c r="AN47" s="199" t="s">
        <v>294</v>
      </c>
      <c r="AO47" s="158" t="s">
        <v>295</v>
      </c>
      <c r="AP47" s="114" t="s">
        <v>138</v>
      </c>
      <c r="AQ47" s="114" t="s">
        <v>147</v>
      </c>
      <c r="AR47" s="130"/>
    </row>
    <row r="48" s="91" customFormat="1" ht="357" customHeight="1" spans="1:44">
      <c r="A48" s="109">
        <f>SUBTOTAL(103,$D$10:D48)</f>
        <v>26</v>
      </c>
      <c r="B48" s="110" t="s">
        <v>296</v>
      </c>
      <c r="C48" s="129" t="s">
        <v>59</v>
      </c>
      <c r="D48" s="129" t="s">
        <v>297</v>
      </c>
      <c r="E48" s="130" t="s">
        <v>242</v>
      </c>
      <c r="F48" s="130" t="s">
        <v>290</v>
      </c>
      <c r="G48" s="114" t="s">
        <v>142</v>
      </c>
      <c r="H48" s="114" t="s">
        <v>291</v>
      </c>
      <c r="I48" s="130" t="s">
        <v>292</v>
      </c>
      <c r="J48" s="158" t="s">
        <v>298</v>
      </c>
      <c r="K48" s="114">
        <v>1</v>
      </c>
      <c r="L48" s="114">
        <v>2353</v>
      </c>
      <c r="M48" s="114">
        <v>9370</v>
      </c>
      <c r="N48" s="117">
        <v>4889.1</v>
      </c>
      <c r="O48" s="117">
        <f>Q48+R48+T48+U48+V48+W48+Y48+AA48+AB48+AD48+AE48</f>
        <v>4742</v>
      </c>
      <c r="P48" s="114">
        <f>Q48+R48+S48+T48+U48+V48+W48+X48+Y48+Z48</f>
        <v>1303.07</v>
      </c>
      <c r="Q48" s="114">
        <v>926.77</v>
      </c>
      <c r="R48" s="114">
        <v>376.3</v>
      </c>
      <c r="S48" s="114"/>
      <c r="T48" s="114"/>
      <c r="U48" s="114"/>
      <c r="V48" s="114"/>
      <c r="W48" s="114"/>
      <c r="X48" s="114"/>
      <c r="Y48" s="114"/>
      <c r="Z48" s="114"/>
      <c r="AA48" s="114">
        <v>1982.93</v>
      </c>
      <c r="AB48" s="114">
        <v>1456</v>
      </c>
      <c r="AC48" s="114">
        <v>147.1</v>
      </c>
      <c r="AD48" s="114"/>
      <c r="AE48" s="114"/>
      <c r="AF48" s="114"/>
      <c r="AG48" s="114"/>
      <c r="AH48" s="114"/>
      <c r="AI48" s="130" t="s">
        <v>69</v>
      </c>
      <c r="AJ48" s="129" t="s">
        <v>70</v>
      </c>
      <c r="AK48" s="130" t="s">
        <v>69</v>
      </c>
      <c r="AL48" s="129" t="s">
        <v>70</v>
      </c>
      <c r="AM48" s="129" t="s">
        <v>71</v>
      </c>
      <c r="AN48" s="199" t="s">
        <v>299</v>
      </c>
      <c r="AO48" s="158" t="s">
        <v>300</v>
      </c>
      <c r="AP48" s="114" t="s">
        <v>138</v>
      </c>
      <c r="AQ48" s="114" t="s">
        <v>147</v>
      </c>
      <c r="AR48" s="130"/>
    </row>
    <row r="49" s="196" customFormat="1" ht="259" customHeight="1" spans="1:44">
      <c r="A49" s="109">
        <f>SUBTOTAL(103,$D$10:D49)</f>
        <v>27</v>
      </c>
      <c r="B49" s="110" t="s">
        <v>301</v>
      </c>
      <c r="C49" s="109" t="s">
        <v>59</v>
      </c>
      <c r="D49" s="109" t="s">
        <v>302</v>
      </c>
      <c r="E49" s="110" t="s">
        <v>242</v>
      </c>
      <c r="F49" s="130" t="s">
        <v>290</v>
      </c>
      <c r="G49" s="109" t="s">
        <v>151</v>
      </c>
      <c r="H49" s="109" t="s">
        <v>303</v>
      </c>
      <c r="I49" s="109" t="s">
        <v>304</v>
      </c>
      <c r="J49" s="152" t="s">
        <v>305</v>
      </c>
      <c r="K49" s="114">
        <v>5</v>
      </c>
      <c r="L49" s="114">
        <v>3</v>
      </c>
      <c r="M49" s="114">
        <v>6</v>
      </c>
      <c r="N49" s="117">
        <v>75</v>
      </c>
      <c r="O49" s="117">
        <f>Q49+R49+T49+U49+V49+W49+Y49+AA49+AB49+AD49+AE49</f>
        <v>69</v>
      </c>
      <c r="P49" s="114">
        <f>Q49+R49+S49+T49+U49+V49+W49+X49+Y49+Z49</f>
        <v>75</v>
      </c>
      <c r="Q49" s="114"/>
      <c r="R49" s="114"/>
      <c r="S49" s="114"/>
      <c r="T49" s="114"/>
      <c r="U49" s="114"/>
      <c r="V49" s="114"/>
      <c r="W49" s="114"/>
      <c r="X49" s="114"/>
      <c r="Y49" s="114">
        <v>69</v>
      </c>
      <c r="Z49" s="114">
        <v>6</v>
      </c>
      <c r="AA49" s="114"/>
      <c r="AB49" s="114"/>
      <c r="AC49" s="114"/>
      <c r="AD49" s="114"/>
      <c r="AE49" s="114"/>
      <c r="AF49" s="114"/>
      <c r="AG49" s="114"/>
      <c r="AH49" s="114"/>
      <c r="AI49" s="130" t="s">
        <v>306</v>
      </c>
      <c r="AJ49" s="129" t="s">
        <v>307</v>
      </c>
      <c r="AK49" s="130" t="s">
        <v>69</v>
      </c>
      <c r="AL49" s="129" t="s">
        <v>70</v>
      </c>
      <c r="AM49" s="129" t="s">
        <v>71</v>
      </c>
      <c r="AN49" s="110" t="s">
        <v>308</v>
      </c>
      <c r="AO49" s="110" t="s">
        <v>309</v>
      </c>
      <c r="AP49" s="114" t="s">
        <v>138</v>
      </c>
      <c r="AQ49" s="114" t="s">
        <v>139</v>
      </c>
      <c r="AR49" s="130"/>
    </row>
    <row r="50" s="91" customFormat="1" ht="252" customHeight="1" spans="1:44">
      <c r="A50" s="109">
        <f>SUBTOTAL(103,$D$10:D50)</f>
        <v>28</v>
      </c>
      <c r="B50" s="110" t="s">
        <v>310</v>
      </c>
      <c r="C50" s="129" t="s">
        <v>59</v>
      </c>
      <c r="D50" s="130" t="s">
        <v>311</v>
      </c>
      <c r="E50" s="130" t="s">
        <v>242</v>
      </c>
      <c r="F50" s="130" t="s">
        <v>290</v>
      </c>
      <c r="G50" s="114" t="s">
        <v>63</v>
      </c>
      <c r="H50" s="114" t="s">
        <v>291</v>
      </c>
      <c r="I50" s="130" t="s">
        <v>312</v>
      </c>
      <c r="J50" s="130" t="s">
        <v>313</v>
      </c>
      <c r="K50" s="109">
        <v>1</v>
      </c>
      <c r="L50" s="114">
        <v>2353</v>
      </c>
      <c r="M50" s="114">
        <v>9370</v>
      </c>
      <c r="N50" s="117">
        <v>20000</v>
      </c>
      <c r="O50" s="117">
        <f>Q50+R50+T50+U50+V50+W50+Y50+AA50+AB50+AD50+AE50</f>
        <v>14448</v>
      </c>
      <c r="P50" s="114">
        <f>Q50+R50+S50+T50+U50+V50+W50+X50+Y50+Z50</f>
        <v>13448</v>
      </c>
      <c r="Q50" s="114">
        <v>13448</v>
      </c>
      <c r="R50" s="114"/>
      <c r="S50" s="114"/>
      <c r="T50" s="114"/>
      <c r="U50" s="114"/>
      <c r="V50" s="114"/>
      <c r="W50" s="114"/>
      <c r="X50" s="114"/>
      <c r="Y50" s="114"/>
      <c r="Z50" s="114"/>
      <c r="AA50" s="114"/>
      <c r="AB50" s="114">
        <v>1000</v>
      </c>
      <c r="AC50" s="114">
        <v>5552</v>
      </c>
      <c r="AD50" s="114"/>
      <c r="AE50" s="114"/>
      <c r="AF50" s="114"/>
      <c r="AG50" s="114"/>
      <c r="AH50" s="114"/>
      <c r="AI50" s="130" t="s">
        <v>69</v>
      </c>
      <c r="AJ50" s="129" t="s">
        <v>70</v>
      </c>
      <c r="AK50" s="130" t="s">
        <v>69</v>
      </c>
      <c r="AL50" s="129" t="s">
        <v>70</v>
      </c>
      <c r="AM50" s="129" t="s">
        <v>71</v>
      </c>
      <c r="AN50" s="199" t="s">
        <v>314</v>
      </c>
      <c r="AO50" s="158" t="s">
        <v>315</v>
      </c>
      <c r="AP50" s="114" t="s">
        <v>138</v>
      </c>
      <c r="AQ50" s="114" t="s">
        <v>147</v>
      </c>
      <c r="AR50" s="130"/>
    </row>
    <row r="51" s="91" customFormat="1" ht="30" customHeight="1" spans="1:44">
      <c r="A51" s="108" t="s">
        <v>56</v>
      </c>
      <c r="B51" s="107" t="s">
        <v>316</v>
      </c>
      <c r="C51" s="107"/>
      <c r="D51" s="107"/>
      <c r="E51" s="107"/>
      <c r="F51" s="107"/>
      <c r="G51" s="107"/>
      <c r="H51" s="107"/>
      <c r="I51" s="107"/>
      <c r="J51" s="107"/>
      <c r="K51" s="128">
        <f t="shared" ref="K51:U51" si="28">SUM(K52:K58)</f>
        <v>11</v>
      </c>
      <c r="L51" s="128">
        <f t="shared" si="28"/>
        <v>3655</v>
      </c>
      <c r="M51" s="128">
        <f t="shared" si="28"/>
        <v>13288</v>
      </c>
      <c r="N51" s="128">
        <f t="shared" si="28"/>
        <v>770</v>
      </c>
      <c r="O51" s="128">
        <f t="shared" si="28"/>
        <v>770</v>
      </c>
      <c r="P51" s="137">
        <f t="shared" si="28"/>
        <v>770</v>
      </c>
      <c r="Q51" s="137">
        <f t="shared" si="28"/>
        <v>770</v>
      </c>
      <c r="R51" s="137">
        <f t="shared" si="28"/>
        <v>0</v>
      </c>
      <c r="S51" s="137">
        <f t="shared" si="28"/>
        <v>0</v>
      </c>
      <c r="T51" s="137">
        <f t="shared" si="28"/>
        <v>0</v>
      </c>
      <c r="U51" s="137">
        <f t="shared" si="28"/>
        <v>0</v>
      </c>
      <c r="V51" s="137">
        <f t="shared" ref="V51:AI51" si="29">SUM(V52:V58)</f>
        <v>0</v>
      </c>
      <c r="W51" s="137">
        <f t="shared" si="29"/>
        <v>0</v>
      </c>
      <c r="X51" s="137">
        <f t="shared" si="29"/>
        <v>0</v>
      </c>
      <c r="Y51" s="137">
        <f t="shared" si="29"/>
        <v>0</v>
      </c>
      <c r="Z51" s="137">
        <f t="shared" si="29"/>
        <v>0</v>
      </c>
      <c r="AA51" s="137">
        <f t="shared" si="29"/>
        <v>0</v>
      </c>
      <c r="AB51" s="137">
        <f t="shared" si="29"/>
        <v>0</v>
      </c>
      <c r="AC51" s="137">
        <f t="shared" si="29"/>
        <v>0</v>
      </c>
      <c r="AD51" s="137">
        <f t="shared" si="29"/>
        <v>0</v>
      </c>
      <c r="AE51" s="137">
        <f t="shared" si="29"/>
        <v>0</v>
      </c>
      <c r="AF51" s="137">
        <f t="shared" si="29"/>
        <v>0</v>
      </c>
      <c r="AG51" s="137">
        <f t="shared" si="29"/>
        <v>0</v>
      </c>
      <c r="AH51" s="137">
        <f t="shared" si="29"/>
        <v>0</v>
      </c>
      <c r="AI51" s="128"/>
      <c r="AJ51" s="128"/>
      <c r="AK51" s="128"/>
      <c r="AL51" s="128"/>
      <c r="AM51" s="128"/>
      <c r="AN51" s="128"/>
      <c r="AO51" s="128"/>
      <c r="AP51" s="128"/>
      <c r="AQ51" s="128"/>
      <c r="AR51" s="128"/>
    </row>
    <row r="52" s="192" customFormat="1" ht="170" customHeight="1" spans="1:44">
      <c r="A52" s="109">
        <f>SUBTOTAL(103,$D$10:D52)</f>
        <v>29</v>
      </c>
      <c r="B52" s="109" t="s">
        <v>317</v>
      </c>
      <c r="C52" s="109" t="s">
        <v>59</v>
      </c>
      <c r="D52" s="109" t="s">
        <v>318</v>
      </c>
      <c r="E52" s="109" t="s">
        <v>242</v>
      </c>
      <c r="F52" s="109" t="s">
        <v>319</v>
      </c>
      <c r="G52" s="109" t="s">
        <v>63</v>
      </c>
      <c r="H52" s="109" t="s">
        <v>320</v>
      </c>
      <c r="I52" s="109" t="s">
        <v>321</v>
      </c>
      <c r="J52" s="110" t="s">
        <v>322</v>
      </c>
      <c r="K52" s="109">
        <v>2</v>
      </c>
      <c r="L52" s="109">
        <v>473</v>
      </c>
      <c r="M52" s="109">
        <v>1806</v>
      </c>
      <c r="N52" s="109">
        <v>140</v>
      </c>
      <c r="O52" s="109">
        <f t="shared" ref="O52:O58" si="30">Q52+R52+T52+U52+V52+W52+Y52+AA52+AB52+AD52+AE52</f>
        <v>140</v>
      </c>
      <c r="P52" s="109">
        <f t="shared" ref="P52:P58" si="31">Q52+R52+S52+T52+U52+V52+W52+X52+Y52+Z52</f>
        <v>140</v>
      </c>
      <c r="Q52" s="109">
        <v>140</v>
      </c>
      <c r="R52" s="109"/>
      <c r="S52" s="109"/>
      <c r="T52" s="109"/>
      <c r="U52" s="109"/>
      <c r="V52" s="109"/>
      <c r="W52" s="109"/>
      <c r="X52" s="109"/>
      <c r="Y52" s="109"/>
      <c r="Z52" s="109"/>
      <c r="AA52" s="109"/>
      <c r="AB52" s="109"/>
      <c r="AC52" s="109"/>
      <c r="AD52" s="109"/>
      <c r="AE52" s="109"/>
      <c r="AF52" s="109"/>
      <c r="AG52" s="109"/>
      <c r="AH52" s="109"/>
      <c r="AI52" s="109" t="s">
        <v>168</v>
      </c>
      <c r="AJ52" s="109" t="s">
        <v>169</v>
      </c>
      <c r="AK52" s="109" t="s">
        <v>69</v>
      </c>
      <c r="AL52" s="114" t="s">
        <v>70</v>
      </c>
      <c r="AM52" s="114" t="s">
        <v>71</v>
      </c>
      <c r="AN52" s="110" t="s">
        <v>323</v>
      </c>
      <c r="AO52" s="110" t="s">
        <v>324</v>
      </c>
      <c r="AP52" s="215">
        <v>45306</v>
      </c>
      <c r="AQ52" s="114"/>
      <c r="AR52" s="130"/>
    </row>
    <row r="53" s="192" customFormat="1" ht="170" customHeight="1" spans="1:44">
      <c r="A53" s="109">
        <f>SUBTOTAL(103,$D$10:D53)</f>
        <v>30</v>
      </c>
      <c r="B53" s="109" t="s">
        <v>325</v>
      </c>
      <c r="C53" s="109" t="s">
        <v>59</v>
      </c>
      <c r="D53" s="109" t="s">
        <v>326</v>
      </c>
      <c r="E53" s="109" t="s">
        <v>242</v>
      </c>
      <c r="F53" s="109" t="s">
        <v>319</v>
      </c>
      <c r="G53" s="109" t="s">
        <v>63</v>
      </c>
      <c r="H53" s="109" t="s">
        <v>327</v>
      </c>
      <c r="I53" s="109" t="s">
        <v>159</v>
      </c>
      <c r="J53" s="110" t="s">
        <v>328</v>
      </c>
      <c r="K53" s="109">
        <v>4</v>
      </c>
      <c r="L53" s="109">
        <v>1678</v>
      </c>
      <c r="M53" s="109">
        <v>5766</v>
      </c>
      <c r="N53" s="109">
        <v>280</v>
      </c>
      <c r="O53" s="109">
        <f t="shared" si="30"/>
        <v>280</v>
      </c>
      <c r="P53" s="109">
        <f t="shared" si="31"/>
        <v>280</v>
      </c>
      <c r="Q53" s="109">
        <v>280</v>
      </c>
      <c r="R53" s="109"/>
      <c r="S53" s="109"/>
      <c r="T53" s="109"/>
      <c r="U53" s="109"/>
      <c r="V53" s="109"/>
      <c r="W53" s="109"/>
      <c r="X53" s="109"/>
      <c r="Y53" s="109"/>
      <c r="Z53" s="109"/>
      <c r="AA53" s="109"/>
      <c r="AB53" s="109"/>
      <c r="AC53" s="109"/>
      <c r="AD53" s="109"/>
      <c r="AE53" s="109"/>
      <c r="AF53" s="109"/>
      <c r="AG53" s="109"/>
      <c r="AH53" s="109"/>
      <c r="AI53" s="109" t="s">
        <v>266</v>
      </c>
      <c r="AJ53" s="109" t="s">
        <v>267</v>
      </c>
      <c r="AK53" s="109" t="s">
        <v>69</v>
      </c>
      <c r="AL53" s="114" t="s">
        <v>70</v>
      </c>
      <c r="AM53" s="114" t="s">
        <v>71</v>
      </c>
      <c r="AN53" s="110" t="s">
        <v>329</v>
      </c>
      <c r="AO53" s="110" t="s">
        <v>330</v>
      </c>
      <c r="AP53" s="215">
        <v>45306</v>
      </c>
      <c r="AQ53" s="114"/>
      <c r="AR53" s="130"/>
    </row>
    <row r="54" s="192" customFormat="1" ht="175" customHeight="1" spans="1:44">
      <c r="A54" s="109">
        <f>SUBTOTAL(103,$D$10:D54)</f>
        <v>31</v>
      </c>
      <c r="B54" s="109" t="s">
        <v>331</v>
      </c>
      <c r="C54" s="109" t="s">
        <v>59</v>
      </c>
      <c r="D54" s="109" t="s">
        <v>332</v>
      </c>
      <c r="E54" s="109" t="s">
        <v>242</v>
      </c>
      <c r="F54" s="109" t="s">
        <v>319</v>
      </c>
      <c r="G54" s="109" t="s">
        <v>63</v>
      </c>
      <c r="H54" s="109" t="s">
        <v>333</v>
      </c>
      <c r="I54" s="109" t="s">
        <v>321</v>
      </c>
      <c r="J54" s="110" t="s">
        <v>334</v>
      </c>
      <c r="K54" s="109">
        <v>1</v>
      </c>
      <c r="L54" s="109">
        <v>114</v>
      </c>
      <c r="M54" s="109">
        <v>449</v>
      </c>
      <c r="N54" s="109">
        <v>70</v>
      </c>
      <c r="O54" s="109">
        <f t="shared" si="30"/>
        <v>70</v>
      </c>
      <c r="P54" s="109">
        <f t="shared" si="31"/>
        <v>70</v>
      </c>
      <c r="Q54" s="109">
        <v>70</v>
      </c>
      <c r="R54" s="109"/>
      <c r="S54" s="109"/>
      <c r="T54" s="109"/>
      <c r="U54" s="109"/>
      <c r="V54" s="109"/>
      <c r="W54" s="109"/>
      <c r="X54" s="109"/>
      <c r="Y54" s="109"/>
      <c r="Z54" s="109"/>
      <c r="AA54" s="109"/>
      <c r="AB54" s="109"/>
      <c r="AC54" s="109"/>
      <c r="AD54" s="109"/>
      <c r="AE54" s="109"/>
      <c r="AF54" s="109"/>
      <c r="AG54" s="109"/>
      <c r="AH54" s="109"/>
      <c r="AI54" s="109" t="s">
        <v>131</v>
      </c>
      <c r="AJ54" s="109" t="s">
        <v>132</v>
      </c>
      <c r="AK54" s="109" t="s">
        <v>69</v>
      </c>
      <c r="AL54" s="114" t="s">
        <v>70</v>
      </c>
      <c r="AM54" s="114" t="s">
        <v>71</v>
      </c>
      <c r="AN54" s="110" t="s">
        <v>335</v>
      </c>
      <c r="AO54" s="110" t="s">
        <v>336</v>
      </c>
      <c r="AP54" s="215">
        <v>45306</v>
      </c>
      <c r="AQ54" s="114"/>
      <c r="AR54" s="130"/>
    </row>
    <row r="55" s="91" customFormat="1" ht="172" customHeight="1" spans="1:44">
      <c r="A55" s="109">
        <f>SUBTOTAL(103,$D$10:D55)</f>
        <v>32</v>
      </c>
      <c r="B55" s="110" t="s">
        <v>337</v>
      </c>
      <c r="C55" s="110" t="s">
        <v>59</v>
      </c>
      <c r="D55" s="110" t="s">
        <v>338</v>
      </c>
      <c r="E55" s="110" t="s">
        <v>242</v>
      </c>
      <c r="F55" s="110" t="s">
        <v>319</v>
      </c>
      <c r="G55" s="110" t="s">
        <v>63</v>
      </c>
      <c r="H55" s="110" t="s">
        <v>339</v>
      </c>
      <c r="I55" s="152" t="s">
        <v>79</v>
      </c>
      <c r="J55" s="110" t="s">
        <v>340</v>
      </c>
      <c r="K55" s="130">
        <v>1</v>
      </c>
      <c r="L55" s="130">
        <v>433</v>
      </c>
      <c r="M55" s="130">
        <v>1872</v>
      </c>
      <c r="N55" s="109">
        <v>70</v>
      </c>
      <c r="O55" s="109">
        <f t="shared" si="30"/>
        <v>70</v>
      </c>
      <c r="P55" s="114">
        <f t="shared" si="31"/>
        <v>70</v>
      </c>
      <c r="Q55" s="117">
        <v>70</v>
      </c>
      <c r="R55" s="117"/>
      <c r="S55" s="117"/>
      <c r="T55" s="114"/>
      <c r="U55" s="114"/>
      <c r="V55" s="114"/>
      <c r="W55" s="114"/>
      <c r="X55" s="114"/>
      <c r="Y55" s="114"/>
      <c r="Z55" s="114"/>
      <c r="AA55" s="114"/>
      <c r="AB55" s="114"/>
      <c r="AC55" s="114"/>
      <c r="AD55" s="114"/>
      <c r="AE55" s="114"/>
      <c r="AF55" s="114"/>
      <c r="AG55" s="114"/>
      <c r="AH55" s="114"/>
      <c r="AI55" s="130" t="s">
        <v>341</v>
      </c>
      <c r="AJ55" s="130" t="s">
        <v>342</v>
      </c>
      <c r="AK55" s="130" t="s">
        <v>69</v>
      </c>
      <c r="AL55" s="130" t="s">
        <v>70</v>
      </c>
      <c r="AM55" s="130" t="s">
        <v>71</v>
      </c>
      <c r="AN55" s="130" t="s">
        <v>343</v>
      </c>
      <c r="AO55" s="130" t="s">
        <v>343</v>
      </c>
      <c r="AP55" s="215">
        <v>45306</v>
      </c>
      <c r="AQ55" s="114"/>
      <c r="AR55" s="130"/>
    </row>
    <row r="56" s="91" customFormat="1" ht="180" customHeight="1" spans="1:44">
      <c r="A56" s="109">
        <f>SUBTOTAL(103,$D$10:D56)</f>
        <v>33</v>
      </c>
      <c r="B56" s="110" t="s">
        <v>344</v>
      </c>
      <c r="C56" s="110" t="s">
        <v>59</v>
      </c>
      <c r="D56" s="110" t="s">
        <v>345</v>
      </c>
      <c r="E56" s="110" t="s">
        <v>242</v>
      </c>
      <c r="F56" s="110" t="s">
        <v>319</v>
      </c>
      <c r="G56" s="110" t="s">
        <v>63</v>
      </c>
      <c r="H56" s="110" t="s">
        <v>346</v>
      </c>
      <c r="I56" s="110" t="s">
        <v>159</v>
      </c>
      <c r="J56" s="110" t="s">
        <v>347</v>
      </c>
      <c r="K56" s="130">
        <v>1</v>
      </c>
      <c r="L56" s="130">
        <v>229</v>
      </c>
      <c r="M56" s="130">
        <v>1025</v>
      </c>
      <c r="N56" s="130">
        <v>70</v>
      </c>
      <c r="O56" s="130">
        <f t="shared" si="30"/>
        <v>70</v>
      </c>
      <c r="P56" s="114">
        <f t="shared" si="31"/>
        <v>70</v>
      </c>
      <c r="Q56" s="117">
        <v>70</v>
      </c>
      <c r="R56" s="117"/>
      <c r="S56" s="117"/>
      <c r="T56" s="114"/>
      <c r="U56" s="114"/>
      <c r="V56" s="114"/>
      <c r="W56" s="114"/>
      <c r="X56" s="114"/>
      <c r="Y56" s="114"/>
      <c r="Z56" s="114"/>
      <c r="AA56" s="114"/>
      <c r="AB56" s="114"/>
      <c r="AC56" s="114"/>
      <c r="AD56" s="114"/>
      <c r="AE56" s="114"/>
      <c r="AF56" s="114"/>
      <c r="AG56" s="114"/>
      <c r="AH56" s="114"/>
      <c r="AI56" s="130" t="s">
        <v>101</v>
      </c>
      <c r="AJ56" s="130" t="s">
        <v>102</v>
      </c>
      <c r="AK56" s="130" t="s">
        <v>69</v>
      </c>
      <c r="AL56" s="130" t="s">
        <v>70</v>
      </c>
      <c r="AM56" s="130" t="s">
        <v>71</v>
      </c>
      <c r="AN56" s="130" t="s">
        <v>348</v>
      </c>
      <c r="AO56" s="130" t="s">
        <v>349</v>
      </c>
      <c r="AP56" s="215">
        <v>45306</v>
      </c>
      <c r="AQ56" s="114"/>
      <c r="AR56" s="130"/>
    </row>
    <row r="57" s="91" customFormat="1" ht="235" customHeight="1" spans="1:44">
      <c r="A57" s="109">
        <f>SUBTOTAL(103,$D$10:D57)</f>
        <v>34</v>
      </c>
      <c r="B57" s="110" t="s">
        <v>350</v>
      </c>
      <c r="C57" s="110" t="s">
        <v>59</v>
      </c>
      <c r="D57" s="110" t="s">
        <v>351</v>
      </c>
      <c r="E57" s="110" t="s">
        <v>242</v>
      </c>
      <c r="F57" s="110" t="s">
        <v>319</v>
      </c>
      <c r="G57" s="110" t="s">
        <v>63</v>
      </c>
      <c r="H57" s="110" t="s">
        <v>352</v>
      </c>
      <c r="I57" s="110" t="s">
        <v>321</v>
      </c>
      <c r="J57" s="110" t="s">
        <v>353</v>
      </c>
      <c r="K57" s="130">
        <v>1</v>
      </c>
      <c r="L57" s="130">
        <v>360</v>
      </c>
      <c r="M57" s="130">
        <v>1047</v>
      </c>
      <c r="N57" s="130">
        <v>70</v>
      </c>
      <c r="O57" s="130">
        <f t="shared" si="30"/>
        <v>70</v>
      </c>
      <c r="P57" s="114">
        <f t="shared" si="31"/>
        <v>70</v>
      </c>
      <c r="Q57" s="117">
        <v>70</v>
      </c>
      <c r="R57" s="117"/>
      <c r="S57" s="117"/>
      <c r="T57" s="114"/>
      <c r="U57" s="114"/>
      <c r="V57" s="114"/>
      <c r="W57" s="114"/>
      <c r="X57" s="114"/>
      <c r="Y57" s="114"/>
      <c r="Z57" s="114"/>
      <c r="AA57" s="114"/>
      <c r="AB57" s="114"/>
      <c r="AC57" s="114"/>
      <c r="AD57" s="114"/>
      <c r="AE57" s="114"/>
      <c r="AF57" s="114"/>
      <c r="AG57" s="114"/>
      <c r="AH57" s="114"/>
      <c r="AI57" s="130" t="s">
        <v>354</v>
      </c>
      <c r="AJ57" s="129" t="s">
        <v>355</v>
      </c>
      <c r="AK57" s="130" t="s">
        <v>69</v>
      </c>
      <c r="AL57" s="130" t="s">
        <v>70</v>
      </c>
      <c r="AM57" s="130" t="s">
        <v>71</v>
      </c>
      <c r="AN57" s="130" t="s">
        <v>356</v>
      </c>
      <c r="AO57" s="130" t="s">
        <v>357</v>
      </c>
      <c r="AP57" s="215">
        <v>45306</v>
      </c>
      <c r="AQ57" s="114"/>
      <c r="AR57" s="130"/>
    </row>
    <row r="58" s="91" customFormat="1" ht="201" customHeight="1" spans="1:44">
      <c r="A58" s="109">
        <f>SUBTOTAL(103,$D$10:D58)</f>
        <v>35</v>
      </c>
      <c r="B58" s="110" t="s">
        <v>358</v>
      </c>
      <c r="C58" s="110" t="s">
        <v>59</v>
      </c>
      <c r="D58" s="110" t="s">
        <v>359</v>
      </c>
      <c r="E58" s="110" t="s">
        <v>242</v>
      </c>
      <c r="F58" s="110" t="s">
        <v>319</v>
      </c>
      <c r="G58" s="110" t="s">
        <v>63</v>
      </c>
      <c r="H58" s="110" t="s">
        <v>360</v>
      </c>
      <c r="I58" s="110" t="s">
        <v>159</v>
      </c>
      <c r="J58" s="110" t="s">
        <v>361</v>
      </c>
      <c r="K58" s="130">
        <v>1</v>
      </c>
      <c r="L58" s="130">
        <v>368</v>
      </c>
      <c r="M58" s="130">
        <v>1323</v>
      </c>
      <c r="N58" s="130">
        <v>70</v>
      </c>
      <c r="O58" s="130">
        <f t="shared" si="30"/>
        <v>70</v>
      </c>
      <c r="P58" s="114">
        <f t="shared" si="31"/>
        <v>70</v>
      </c>
      <c r="Q58" s="117">
        <v>70</v>
      </c>
      <c r="R58" s="117"/>
      <c r="S58" s="117"/>
      <c r="T58" s="114"/>
      <c r="U58" s="114"/>
      <c r="V58" s="114"/>
      <c r="W58" s="114"/>
      <c r="X58" s="114"/>
      <c r="Y58" s="114"/>
      <c r="Z58" s="114"/>
      <c r="AA58" s="114"/>
      <c r="AB58" s="114"/>
      <c r="AC58" s="114"/>
      <c r="AD58" s="114"/>
      <c r="AE58" s="114"/>
      <c r="AF58" s="114"/>
      <c r="AG58" s="114"/>
      <c r="AH58" s="114"/>
      <c r="AI58" s="130" t="s">
        <v>354</v>
      </c>
      <c r="AJ58" s="129" t="s">
        <v>355</v>
      </c>
      <c r="AK58" s="130" t="s">
        <v>69</v>
      </c>
      <c r="AL58" s="130" t="s">
        <v>70</v>
      </c>
      <c r="AM58" s="130" t="s">
        <v>71</v>
      </c>
      <c r="AN58" s="130" t="s">
        <v>362</v>
      </c>
      <c r="AO58" s="130" t="s">
        <v>363</v>
      </c>
      <c r="AP58" s="215">
        <v>45306</v>
      </c>
      <c r="AQ58" s="114"/>
      <c r="AR58" s="130"/>
    </row>
    <row r="59" s="78" customFormat="1" ht="30" customHeight="1" spans="1:44">
      <c r="A59" s="108" t="s">
        <v>54</v>
      </c>
      <c r="B59" s="107" t="s">
        <v>364</v>
      </c>
      <c r="C59" s="107"/>
      <c r="D59" s="107"/>
      <c r="E59" s="107"/>
      <c r="F59" s="107"/>
      <c r="G59" s="107"/>
      <c r="H59" s="107"/>
      <c r="I59" s="107"/>
      <c r="J59" s="107"/>
      <c r="K59" s="128"/>
      <c r="L59" s="128"/>
      <c r="M59" s="128"/>
      <c r="N59" s="128">
        <f t="shared" ref="N59:U59" si="32">N60+N61+N62+N63</f>
        <v>0</v>
      </c>
      <c r="O59" s="128">
        <f t="shared" si="32"/>
        <v>0</v>
      </c>
      <c r="P59" s="137">
        <f t="shared" si="32"/>
        <v>0</v>
      </c>
      <c r="Q59" s="137">
        <f t="shared" si="32"/>
        <v>0</v>
      </c>
      <c r="R59" s="137">
        <f t="shared" si="32"/>
        <v>0</v>
      </c>
      <c r="S59" s="137">
        <f t="shared" si="32"/>
        <v>0</v>
      </c>
      <c r="T59" s="137">
        <f t="shared" si="32"/>
        <v>0</v>
      </c>
      <c r="U59" s="137">
        <f t="shared" si="32"/>
        <v>0</v>
      </c>
      <c r="V59" s="137">
        <f t="shared" ref="V59:AI59" si="33">V60+V61+V62+V63</f>
        <v>0</v>
      </c>
      <c r="W59" s="137">
        <f t="shared" si="33"/>
        <v>0</v>
      </c>
      <c r="X59" s="137">
        <f t="shared" si="33"/>
        <v>0</v>
      </c>
      <c r="Y59" s="137">
        <f t="shared" si="33"/>
        <v>0</v>
      </c>
      <c r="Z59" s="137">
        <f t="shared" si="33"/>
        <v>0</v>
      </c>
      <c r="AA59" s="137">
        <f t="shared" si="33"/>
        <v>0</v>
      </c>
      <c r="AB59" s="137">
        <f t="shared" si="33"/>
        <v>0</v>
      </c>
      <c r="AC59" s="137">
        <f t="shared" si="33"/>
        <v>0</v>
      </c>
      <c r="AD59" s="137">
        <f t="shared" si="33"/>
        <v>0</v>
      </c>
      <c r="AE59" s="137">
        <f t="shared" si="33"/>
        <v>0</v>
      </c>
      <c r="AF59" s="137">
        <f t="shared" si="33"/>
        <v>0</v>
      </c>
      <c r="AG59" s="137">
        <f t="shared" si="33"/>
        <v>0</v>
      </c>
      <c r="AH59" s="137">
        <f t="shared" si="33"/>
        <v>0</v>
      </c>
      <c r="AI59" s="128"/>
      <c r="AJ59" s="128"/>
      <c r="AK59" s="128"/>
      <c r="AL59" s="128"/>
      <c r="AM59" s="128"/>
      <c r="AN59" s="128"/>
      <c r="AO59" s="128"/>
      <c r="AP59" s="128"/>
      <c r="AQ59" s="128"/>
      <c r="AR59" s="128"/>
    </row>
    <row r="60" s="78" customFormat="1" ht="30" customHeight="1" spans="1:44">
      <c r="A60" s="108" t="s">
        <v>56</v>
      </c>
      <c r="B60" s="107" t="s">
        <v>365</v>
      </c>
      <c r="C60" s="107"/>
      <c r="D60" s="107"/>
      <c r="E60" s="107"/>
      <c r="F60" s="107"/>
      <c r="G60" s="107"/>
      <c r="H60" s="107"/>
      <c r="I60" s="107"/>
      <c r="J60" s="107"/>
      <c r="K60" s="128"/>
      <c r="L60" s="128"/>
      <c r="M60" s="128"/>
      <c r="N60" s="128"/>
      <c r="O60" s="128"/>
      <c r="P60" s="137"/>
      <c r="Q60" s="137"/>
      <c r="R60" s="137"/>
      <c r="S60" s="137"/>
      <c r="T60" s="137"/>
      <c r="U60" s="137"/>
      <c r="V60" s="137"/>
      <c r="W60" s="137"/>
      <c r="X60" s="137"/>
      <c r="Y60" s="137"/>
      <c r="Z60" s="137"/>
      <c r="AA60" s="137"/>
      <c r="AB60" s="137"/>
      <c r="AC60" s="137"/>
      <c r="AD60" s="137"/>
      <c r="AE60" s="137"/>
      <c r="AF60" s="137"/>
      <c r="AG60" s="137"/>
      <c r="AH60" s="137"/>
      <c r="AI60" s="128"/>
      <c r="AJ60" s="128"/>
      <c r="AK60" s="128"/>
      <c r="AL60" s="128"/>
      <c r="AM60" s="128"/>
      <c r="AN60" s="128"/>
      <c r="AO60" s="128"/>
      <c r="AP60" s="128"/>
      <c r="AQ60" s="128"/>
      <c r="AR60" s="128"/>
    </row>
    <row r="61" s="78" customFormat="1" ht="30" customHeight="1" spans="1:44">
      <c r="A61" s="108" t="s">
        <v>56</v>
      </c>
      <c r="B61" s="107" t="s">
        <v>366</v>
      </c>
      <c r="C61" s="107"/>
      <c r="D61" s="107"/>
      <c r="E61" s="107"/>
      <c r="F61" s="107"/>
      <c r="G61" s="107"/>
      <c r="H61" s="107"/>
      <c r="I61" s="107"/>
      <c r="J61" s="107"/>
      <c r="K61" s="128"/>
      <c r="L61" s="128"/>
      <c r="M61" s="128"/>
      <c r="N61" s="128"/>
      <c r="O61" s="128"/>
      <c r="P61" s="137"/>
      <c r="Q61" s="137"/>
      <c r="R61" s="137"/>
      <c r="S61" s="137"/>
      <c r="T61" s="137"/>
      <c r="U61" s="137"/>
      <c r="V61" s="137"/>
      <c r="W61" s="137"/>
      <c r="X61" s="137"/>
      <c r="Y61" s="137"/>
      <c r="Z61" s="137"/>
      <c r="AA61" s="137"/>
      <c r="AB61" s="137"/>
      <c r="AC61" s="137"/>
      <c r="AD61" s="137"/>
      <c r="AE61" s="137"/>
      <c r="AF61" s="137"/>
      <c r="AG61" s="137"/>
      <c r="AH61" s="137"/>
      <c r="AI61" s="128"/>
      <c r="AJ61" s="128"/>
      <c r="AK61" s="128"/>
      <c r="AL61" s="128"/>
      <c r="AM61" s="128"/>
      <c r="AN61" s="128"/>
      <c r="AO61" s="128"/>
      <c r="AP61" s="128"/>
      <c r="AQ61" s="128"/>
      <c r="AR61" s="128"/>
    </row>
    <row r="62" s="78" customFormat="1" ht="30" customHeight="1" spans="1:44">
      <c r="A62" s="108" t="s">
        <v>56</v>
      </c>
      <c r="B62" s="107" t="s">
        <v>367</v>
      </c>
      <c r="C62" s="107"/>
      <c r="D62" s="107"/>
      <c r="E62" s="107"/>
      <c r="F62" s="107"/>
      <c r="G62" s="107"/>
      <c r="H62" s="107"/>
      <c r="I62" s="107"/>
      <c r="J62" s="107"/>
      <c r="K62" s="128"/>
      <c r="L62" s="128"/>
      <c r="M62" s="128"/>
      <c r="N62" s="128"/>
      <c r="O62" s="128"/>
      <c r="P62" s="137"/>
      <c r="Q62" s="137"/>
      <c r="R62" s="137"/>
      <c r="S62" s="137"/>
      <c r="T62" s="137"/>
      <c r="U62" s="137"/>
      <c r="V62" s="137"/>
      <c r="W62" s="137"/>
      <c r="X62" s="137"/>
      <c r="Y62" s="137"/>
      <c r="Z62" s="137"/>
      <c r="AA62" s="137"/>
      <c r="AB62" s="137"/>
      <c r="AC62" s="137"/>
      <c r="AD62" s="137"/>
      <c r="AE62" s="137"/>
      <c r="AF62" s="137"/>
      <c r="AG62" s="137"/>
      <c r="AH62" s="137"/>
      <c r="AI62" s="128"/>
      <c r="AJ62" s="128"/>
      <c r="AK62" s="128"/>
      <c r="AL62" s="128"/>
      <c r="AM62" s="128"/>
      <c r="AN62" s="128"/>
      <c r="AO62" s="128"/>
      <c r="AP62" s="128"/>
      <c r="AQ62" s="128"/>
      <c r="AR62" s="128"/>
    </row>
    <row r="63" s="78" customFormat="1" ht="30" customHeight="1" spans="1:44">
      <c r="A63" s="108" t="s">
        <v>56</v>
      </c>
      <c r="B63" s="107" t="s">
        <v>368</v>
      </c>
      <c r="C63" s="107"/>
      <c r="D63" s="107"/>
      <c r="E63" s="107"/>
      <c r="F63" s="107"/>
      <c r="G63" s="107"/>
      <c r="H63" s="107"/>
      <c r="I63" s="107"/>
      <c r="J63" s="107"/>
      <c r="K63" s="128"/>
      <c r="L63" s="128"/>
      <c r="M63" s="128"/>
      <c r="N63" s="128"/>
      <c r="O63" s="128"/>
      <c r="P63" s="137"/>
      <c r="Q63" s="137"/>
      <c r="R63" s="137"/>
      <c r="S63" s="137"/>
      <c r="T63" s="137"/>
      <c r="U63" s="137"/>
      <c r="V63" s="137"/>
      <c r="W63" s="137"/>
      <c r="X63" s="137"/>
      <c r="Y63" s="137"/>
      <c r="Z63" s="137"/>
      <c r="AA63" s="137"/>
      <c r="AB63" s="137"/>
      <c r="AC63" s="137"/>
      <c r="AD63" s="137"/>
      <c r="AE63" s="137"/>
      <c r="AF63" s="137"/>
      <c r="AG63" s="137"/>
      <c r="AH63" s="137"/>
      <c r="AI63" s="128"/>
      <c r="AJ63" s="128"/>
      <c r="AK63" s="128"/>
      <c r="AL63" s="128"/>
      <c r="AM63" s="128"/>
      <c r="AN63" s="128"/>
      <c r="AO63" s="128"/>
      <c r="AP63" s="128"/>
      <c r="AQ63" s="128"/>
      <c r="AR63" s="128"/>
    </row>
    <row r="64" s="78" customFormat="1" ht="30" customHeight="1" spans="1:44">
      <c r="A64" s="108" t="s">
        <v>54</v>
      </c>
      <c r="B64" s="107" t="s">
        <v>369</v>
      </c>
      <c r="C64" s="107"/>
      <c r="D64" s="107"/>
      <c r="E64" s="107"/>
      <c r="F64" s="107"/>
      <c r="G64" s="107"/>
      <c r="H64" s="107"/>
      <c r="I64" s="107"/>
      <c r="J64" s="107"/>
      <c r="K64" s="128"/>
      <c r="L64" s="128"/>
      <c r="M64" s="128"/>
      <c r="N64" s="128">
        <f t="shared" ref="N64:U64" si="34">N65+N67+N68+N69+N70</f>
        <v>1055</v>
      </c>
      <c r="O64" s="128">
        <f t="shared" si="34"/>
        <v>1055</v>
      </c>
      <c r="P64" s="137">
        <f t="shared" si="34"/>
        <v>1055</v>
      </c>
      <c r="Q64" s="137">
        <f t="shared" si="34"/>
        <v>1055</v>
      </c>
      <c r="R64" s="137">
        <f t="shared" si="34"/>
        <v>0</v>
      </c>
      <c r="S64" s="137">
        <f t="shared" si="34"/>
        <v>0</v>
      </c>
      <c r="T64" s="137">
        <f t="shared" si="34"/>
        <v>0</v>
      </c>
      <c r="U64" s="137">
        <f t="shared" si="34"/>
        <v>0</v>
      </c>
      <c r="V64" s="137">
        <f t="shared" ref="V64:AI64" si="35">V65+V67+V68+V69+V70</f>
        <v>0</v>
      </c>
      <c r="W64" s="137">
        <f t="shared" si="35"/>
        <v>0</v>
      </c>
      <c r="X64" s="137">
        <f t="shared" si="35"/>
        <v>0</v>
      </c>
      <c r="Y64" s="137">
        <f t="shared" si="35"/>
        <v>0</v>
      </c>
      <c r="Z64" s="137">
        <f t="shared" si="35"/>
        <v>0</v>
      </c>
      <c r="AA64" s="137">
        <f t="shared" si="35"/>
        <v>0</v>
      </c>
      <c r="AB64" s="137">
        <f t="shared" si="35"/>
        <v>0</v>
      </c>
      <c r="AC64" s="137">
        <f t="shared" si="35"/>
        <v>0</v>
      </c>
      <c r="AD64" s="137">
        <f t="shared" si="35"/>
        <v>0</v>
      </c>
      <c r="AE64" s="137">
        <f t="shared" si="35"/>
        <v>0</v>
      </c>
      <c r="AF64" s="137">
        <f t="shared" si="35"/>
        <v>0</v>
      </c>
      <c r="AG64" s="137">
        <f t="shared" si="35"/>
        <v>0</v>
      </c>
      <c r="AH64" s="137">
        <f t="shared" si="35"/>
        <v>0</v>
      </c>
      <c r="AI64" s="128"/>
      <c r="AJ64" s="128"/>
      <c r="AK64" s="128"/>
      <c r="AL64" s="128"/>
      <c r="AM64" s="128"/>
      <c r="AN64" s="128"/>
      <c r="AO64" s="128"/>
      <c r="AP64" s="128"/>
      <c r="AQ64" s="128"/>
      <c r="AR64" s="128"/>
    </row>
    <row r="65" s="78" customFormat="1" ht="30" customHeight="1" spans="1:44">
      <c r="A65" s="108" t="s">
        <v>56</v>
      </c>
      <c r="B65" s="107" t="s">
        <v>370</v>
      </c>
      <c r="C65" s="107"/>
      <c r="D65" s="107"/>
      <c r="E65" s="107"/>
      <c r="F65" s="107"/>
      <c r="G65" s="107"/>
      <c r="H65" s="107"/>
      <c r="I65" s="107"/>
      <c r="J65" s="107"/>
      <c r="K65" s="128">
        <f t="shared" ref="K65:U65" si="36">SUM(K66)</f>
        <v>6065</v>
      </c>
      <c r="L65" s="128">
        <f t="shared" si="36"/>
        <v>6065</v>
      </c>
      <c r="M65" s="128">
        <f t="shared" si="36"/>
        <v>24266</v>
      </c>
      <c r="N65" s="128">
        <f t="shared" si="36"/>
        <v>1055</v>
      </c>
      <c r="O65" s="128">
        <f t="shared" si="36"/>
        <v>1055</v>
      </c>
      <c r="P65" s="137">
        <f t="shared" si="36"/>
        <v>1055</v>
      </c>
      <c r="Q65" s="137">
        <f t="shared" si="36"/>
        <v>1055</v>
      </c>
      <c r="R65" s="137">
        <f t="shared" si="36"/>
        <v>0</v>
      </c>
      <c r="S65" s="137">
        <f t="shared" si="36"/>
        <v>0</v>
      </c>
      <c r="T65" s="137">
        <f t="shared" si="36"/>
        <v>0</v>
      </c>
      <c r="U65" s="137">
        <f t="shared" si="36"/>
        <v>0</v>
      </c>
      <c r="V65" s="137">
        <f t="shared" ref="V65:AI65" si="37">SUM(V66)</f>
        <v>0</v>
      </c>
      <c r="W65" s="137">
        <f t="shared" si="37"/>
        <v>0</v>
      </c>
      <c r="X65" s="137">
        <f t="shared" si="37"/>
        <v>0</v>
      </c>
      <c r="Y65" s="137">
        <f t="shared" si="37"/>
        <v>0</v>
      </c>
      <c r="Z65" s="137">
        <f t="shared" si="37"/>
        <v>0</v>
      </c>
      <c r="AA65" s="137">
        <f t="shared" si="37"/>
        <v>0</v>
      </c>
      <c r="AB65" s="137">
        <f t="shared" si="37"/>
        <v>0</v>
      </c>
      <c r="AC65" s="137">
        <f t="shared" si="37"/>
        <v>0</v>
      </c>
      <c r="AD65" s="137">
        <f t="shared" si="37"/>
        <v>0</v>
      </c>
      <c r="AE65" s="137">
        <f t="shared" si="37"/>
        <v>0</v>
      </c>
      <c r="AF65" s="137">
        <f t="shared" si="37"/>
        <v>0</v>
      </c>
      <c r="AG65" s="137">
        <f t="shared" si="37"/>
        <v>0</v>
      </c>
      <c r="AH65" s="137">
        <f t="shared" si="37"/>
        <v>0</v>
      </c>
      <c r="AI65" s="128"/>
      <c r="AJ65" s="128"/>
      <c r="AK65" s="128"/>
      <c r="AL65" s="128"/>
      <c r="AM65" s="128"/>
      <c r="AN65" s="128"/>
      <c r="AO65" s="128"/>
      <c r="AP65" s="128"/>
      <c r="AQ65" s="128"/>
      <c r="AR65" s="128"/>
    </row>
    <row r="66" s="91" customFormat="1" ht="172" customHeight="1" spans="1:44">
      <c r="A66" s="109">
        <f>SUBTOTAL(103,$D$10:D66)</f>
        <v>36</v>
      </c>
      <c r="B66" s="110" t="s">
        <v>371</v>
      </c>
      <c r="C66" s="110" t="s">
        <v>59</v>
      </c>
      <c r="D66" s="110" t="s">
        <v>372</v>
      </c>
      <c r="E66" s="110" t="s">
        <v>373</v>
      </c>
      <c r="F66" s="110" t="s">
        <v>374</v>
      </c>
      <c r="G66" s="109" t="s">
        <v>63</v>
      </c>
      <c r="H66" s="109" t="s">
        <v>375</v>
      </c>
      <c r="I66" s="110" t="s">
        <v>376</v>
      </c>
      <c r="J66" s="110" t="s">
        <v>377</v>
      </c>
      <c r="K66" s="114">
        <v>6065</v>
      </c>
      <c r="L66" s="114">
        <v>6065</v>
      </c>
      <c r="M66" s="114">
        <v>24266</v>
      </c>
      <c r="N66" s="117">
        <v>1055</v>
      </c>
      <c r="O66" s="117">
        <f>Q66+R66+T66+U66+V66+W66+Y66+AA66+AB66+AD66+AE66</f>
        <v>1055</v>
      </c>
      <c r="P66" s="114">
        <f>Q66+R66+S66+T66+U66+V66+W66+X66+Y66+Z66</f>
        <v>1055</v>
      </c>
      <c r="Q66" s="114">
        <v>1055</v>
      </c>
      <c r="R66" s="114"/>
      <c r="S66" s="114"/>
      <c r="T66" s="114"/>
      <c r="U66" s="114"/>
      <c r="V66" s="114"/>
      <c r="W66" s="114"/>
      <c r="X66" s="114"/>
      <c r="Y66" s="114"/>
      <c r="Z66" s="114"/>
      <c r="AA66" s="114"/>
      <c r="AB66" s="114"/>
      <c r="AC66" s="114"/>
      <c r="AD66" s="114"/>
      <c r="AE66" s="114"/>
      <c r="AF66" s="114"/>
      <c r="AG66" s="114"/>
      <c r="AH66" s="114"/>
      <c r="AI66" s="130" t="s">
        <v>378</v>
      </c>
      <c r="AJ66" s="130" t="s">
        <v>379</v>
      </c>
      <c r="AK66" s="130" t="s">
        <v>378</v>
      </c>
      <c r="AL66" s="130" t="s">
        <v>379</v>
      </c>
      <c r="AM66" s="130" t="s">
        <v>234</v>
      </c>
      <c r="AN66" s="110" t="s">
        <v>380</v>
      </c>
      <c r="AO66" s="221" t="s">
        <v>381</v>
      </c>
      <c r="AP66" s="114" t="s">
        <v>138</v>
      </c>
      <c r="AQ66" s="114" t="s">
        <v>139</v>
      </c>
      <c r="AR66" s="130"/>
    </row>
    <row r="67" s="78" customFormat="1" ht="30" customHeight="1" spans="1:44">
      <c r="A67" s="108" t="s">
        <v>56</v>
      </c>
      <c r="B67" s="107" t="s">
        <v>382</v>
      </c>
      <c r="C67" s="107"/>
      <c r="D67" s="107"/>
      <c r="E67" s="107"/>
      <c r="F67" s="107"/>
      <c r="G67" s="107"/>
      <c r="H67" s="107"/>
      <c r="I67" s="107"/>
      <c r="J67" s="107"/>
      <c r="K67" s="128"/>
      <c r="L67" s="128"/>
      <c r="M67" s="128"/>
      <c r="N67" s="128"/>
      <c r="O67" s="128"/>
      <c r="P67" s="137"/>
      <c r="Q67" s="137"/>
      <c r="R67" s="137"/>
      <c r="S67" s="137"/>
      <c r="T67" s="137"/>
      <c r="U67" s="137"/>
      <c r="V67" s="137"/>
      <c r="W67" s="137"/>
      <c r="X67" s="137"/>
      <c r="Y67" s="137"/>
      <c r="Z67" s="137"/>
      <c r="AA67" s="137"/>
      <c r="AB67" s="137"/>
      <c r="AC67" s="137"/>
      <c r="AD67" s="137"/>
      <c r="AE67" s="137"/>
      <c r="AF67" s="137"/>
      <c r="AG67" s="137"/>
      <c r="AH67" s="137"/>
      <c r="AI67" s="128"/>
      <c r="AJ67" s="128"/>
      <c r="AK67" s="128"/>
      <c r="AL67" s="128"/>
      <c r="AM67" s="128"/>
      <c r="AN67" s="128"/>
      <c r="AO67" s="128"/>
      <c r="AP67" s="128"/>
      <c r="AQ67" s="128"/>
      <c r="AR67" s="128"/>
    </row>
    <row r="68" s="78" customFormat="1" ht="30" customHeight="1" spans="1:44">
      <c r="A68" s="108" t="s">
        <v>56</v>
      </c>
      <c r="B68" s="107" t="s">
        <v>383</v>
      </c>
      <c r="C68" s="107"/>
      <c r="D68" s="107"/>
      <c r="E68" s="107"/>
      <c r="F68" s="107"/>
      <c r="G68" s="107"/>
      <c r="H68" s="107"/>
      <c r="I68" s="107"/>
      <c r="J68" s="107"/>
      <c r="K68" s="128"/>
      <c r="L68" s="128"/>
      <c r="M68" s="128"/>
      <c r="N68" s="128"/>
      <c r="O68" s="128"/>
      <c r="P68" s="137"/>
      <c r="Q68" s="137"/>
      <c r="R68" s="137"/>
      <c r="S68" s="137"/>
      <c r="T68" s="137"/>
      <c r="U68" s="137"/>
      <c r="V68" s="137"/>
      <c r="W68" s="137"/>
      <c r="X68" s="137"/>
      <c r="Y68" s="137"/>
      <c r="Z68" s="137"/>
      <c r="AA68" s="137"/>
      <c r="AB68" s="137"/>
      <c r="AC68" s="137"/>
      <c r="AD68" s="137"/>
      <c r="AE68" s="137"/>
      <c r="AF68" s="137"/>
      <c r="AG68" s="137"/>
      <c r="AH68" s="137"/>
      <c r="AI68" s="128"/>
      <c r="AJ68" s="128"/>
      <c r="AK68" s="128"/>
      <c r="AL68" s="128"/>
      <c r="AM68" s="128"/>
      <c r="AN68" s="128"/>
      <c r="AO68" s="128"/>
      <c r="AP68" s="128"/>
      <c r="AQ68" s="128"/>
      <c r="AR68" s="128"/>
    </row>
    <row r="69" s="78" customFormat="1" ht="30" customHeight="1" spans="1:44">
      <c r="A69" s="108" t="s">
        <v>56</v>
      </c>
      <c r="B69" s="107" t="s">
        <v>384</v>
      </c>
      <c r="C69" s="107"/>
      <c r="D69" s="107"/>
      <c r="E69" s="107"/>
      <c r="F69" s="107"/>
      <c r="G69" s="107"/>
      <c r="H69" s="107"/>
      <c r="I69" s="107"/>
      <c r="J69" s="107"/>
      <c r="K69" s="128"/>
      <c r="L69" s="128"/>
      <c r="M69" s="128"/>
      <c r="N69" s="128"/>
      <c r="O69" s="128"/>
      <c r="P69" s="137"/>
      <c r="Q69" s="137"/>
      <c r="R69" s="137"/>
      <c r="S69" s="137"/>
      <c r="T69" s="137"/>
      <c r="U69" s="137"/>
      <c r="V69" s="137"/>
      <c r="W69" s="137"/>
      <c r="X69" s="137"/>
      <c r="Y69" s="137"/>
      <c r="Z69" s="137"/>
      <c r="AA69" s="137"/>
      <c r="AB69" s="137"/>
      <c r="AC69" s="137"/>
      <c r="AD69" s="137"/>
      <c r="AE69" s="137"/>
      <c r="AF69" s="137"/>
      <c r="AG69" s="137"/>
      <c r="AH69" s="137"/>
      <c r="AI69" s="128"/>
      <c r="AJ69" s="128"/>
      <c r="AK69" s="128"/>
      <c r="AL69" s="128"/>
      <c r="AM69" s="128"/>
      <c r="AN69" s="128"/>
      <c r="AO69" s="128"/>
      <c r="AP69" s="128"/>
      <c r="AQ69" s="128"/>
      <c r="AR69" s="128"/>
    </row>
    <row r="70" s="78" customFormat="1" ht="30" customHeight="1" spans="1:44">
      <c r="A70" s="108" t="s">
        <v>56</v>
      </c>
      <c r="B70" s="107" t="s">
        <v>385</v>
      </c>
      <c r="C70" s="107"/>
      <c r="D70" s="107"/>
      <c r="E70" s="107"/>
      <c r="F70" s="107"/>
      <c r="G70" s="107"/>
      <c r="H70" s="107"/>
      <c r="I70" s="107"/>
      <c r="J70" s="107"/>
      <c r="K70" s="128"/>
      <c r="L70" s="128"/>
      <c r="M70" s="128"/>
      <c r="N70" s="128"/>
      <c r="O70" s="128"/>
      <c r="P70" s="137"/>
      <c r="Q70" s="137"/>
      <c r="R70" s="137"/>
      <c r="S70" s="137"/>
      <c r="T70" s="137"/>
      <c r="U70" s="137"/>
      <c r="V70" s="137"/>
      <c r="W70" s="137"/>
      <c r="X70" s="137"/>
      <c r="Y70" s="137"/>
      <c r="Z70" s="137"/>
      <c r="AA70" s="137"/>
      <c r="AB70" s="137"/>
      <c r="AC70" s="137"/>
      <c r="AD70" s="137"/>
      <c r="AE70" s="137"/>
      <c r="AF70" s="137"/>
      <c r="AG70" s="137"/>
      <c r="AH70" s="137"/>
      <c r="AI70" s="128"/>
      <c r="AJ70" s="128"/>
      <c r="AK70" s="128"/>
      <c r="AL70" s="128"/>
      <c r="AM70" s="128"/>
      <c r="AN70" s="128"/>
      <c r="AO70" s="128"/>
      <c r="AP70" s="128"/>
      <c r="AQ70" s="128"/>
      <c r="AR70" s="128"/>
    </row>
    <row r="71" s="78" customFormat="1" ht="30" customHeight="1" spans="1:44">
      <c r="A71" s="106" t="s">
        <v>52</v>
      </c>
      <c r="B71" s="107" t="s">
        <v>386</v>
      </c>
      <c r="C71" s="107"/>
      <c r="D71" s="107"/>
      <c r="E71" s="107"/>
      <c r="F71" s="107"/>
      <c r="G71" s="107"/>
      <c r="H71" s="107"/>
      <c r="I71" s="107"/>
      <c r="J71" s="107"/>
      <c r="K71" s="128"/>
      <c r="L71" s="128"/>
      <c r="M71" s="128"/>
      <c r="N71" s="128">
        <f t="shared" ref="N71:U71" si="38">N72+N76+N80+N83+N87</f>
        <v>4926.17094</v>
      </c>
      <c r="O71" s="128">
        <f t="shared" si="38"/>
        <v>4926.17094</v>
      </c>
      <c r="P71" s="137">
        <f t="shared" si="38"/>
        <v>2716.93924</v>
      </c>
      <c r="Q71" s="137">
        <f t="shared" si="38"/>
        <v>2716.93924</v>
      </c>
      <c r="R71" s="137">
        <f t="shared" si="38"/>
        <v>0</v>
      </c>
      <c r="S71" s="137">
        <f t="shared" si="38"/>
        <v>0</v>
      </c>
      <c r="T71" s="137">
        <f t="shared" si="38"/>
        <v>0</v>
      </c>
      <c r="U71" s="137">
        <f t="shared" si="38"/>
        <v>0</v>
      </c>
      <c r="V71" s="137">
        <f t="shared" ref="V71:AI71" si="39">V72+V76+V80+V83+V87</f>
        <v>0</v>
      </c>
      <c r="W71" s="137">
        <f t="shared" si="39"/>
        <v>0</v>
      </c>
      <c r="X71" s="137">
        <f t="shared" si="39"/>
        <v>0</v>
      </c>
      <c r="Y71" s="137">
        <f t="shared" si="39"/>
        <v>0</v>
      </c>
      <c r="Z71" s="137">
        <f t="shared" si="39"/>
        <v>0</v>
      </c>
      <c r="AA71" s="137">
        <f t="shared" si="39"/>
        <v>1200</v>
      </c>
      <c r="AB71" s="137">
        <f t="shared" si="39"/>
        <v>1009.2317</v>
      </c>
      <c r="AC71" s="137">
        <f t="shared" si="39"/>
        <v>0</v>
      </c>
      <c r="AD71" s="137">
        <f t="shared" si="39"/>
        <v>0</v>
      </c>
      <c r="AE71" s="137">
        <f t="shared" si="39"/>
        <v>0</v>
      </c>
      <c r="AF71" s="137">
        <f t="shared" si="39"/>
        <v>0</v>
      </c>
      <c r="AG71" s="137">
        <f t="shared" si="39"/>
        <v>0</v>
      </c>
      <c r="AH71" s="137">
        <f t="shared" si="39"/>
        <v>0</v>
      </c>
      <c r="AI71" s="128"/>
      <c r="AJ71" s="128"/>
      <c r="AK71" s="128"/>
      <c r="AL71" s="128"/>
      <c r="AM71" s="128"/>
      <c r="AN71" s="128"/>
      <c r="AO71" s="128"/>
      <c r="AP71" s="128"/>
      <c r="AQ71" s="128"/>
      <c r="AR71" s="128"/>
    </row>
    <row r="72" s="78" customFormat="1" ht="30" customHeight="1" spans="1:44">
      <c r="A72" s="106" t="s">
        <v>54</v>
      </c>
      <c r="B72" s="107" t="s">
        <v>387</v>
      </c>
      <c r="C72" s="107"/>
      <c r="D72" s="107"/>
      <c r="E72" s="107"/>
      <c r="F72" s="107"/>
      <c r="G72" s="107"/>
      <c r="H72" s="107"/>
      <c r="I72" s="107"/>
      <c r="J72" s="107"/>
      <c r="K72" s="128"/>
      <c r="L72" s="128"/>
      <c r="M72" s="128"/>
      <c r="N72" s="128">
        <f t="shared" ref="N72:U72" si="40">N73+N75</f>
        <v>3726.17094</v>
      </c>
      <c r="O72" s="128">
        <f t="shared" si="40"/>
        <v>3726.17094</v>
      </c>
      <c r="P72" s="137">
        <f t="shared" si="40"/>
        <v>2716.93924</v>
      </c>
      <c r="Q72" s="137">
        <f t="shared" si="40"/>
        <v>2716.93924</v>
      </c>
      <c r="R72" s="137">
        <f t="shared" si="40"/>
        <v>0</v>
      </c>
      <c r="S72" s="137">
        <f t="shared" si="40"/>
        <v>0</v>
      </c>
      <c r="T72" s="137">
        <f t="shared" si="40"/>
        <v>0</v>
      </c>
      <c r="U72" s="137">
        <f t="shared" si="40"/>
        <v>0</v>
      </c>
      <c r="V72" s="137">
        <f t="shared" ref="V72:AI72" si="41">V73+V75</f>
        <v>0</v>
      </c>
      <c r="W72" s="137">
        <f t="shared" si="41"/>
        <v>0</v>
      </c>
      <c r="X72" s="137">
        <f t="shared" si="41"/>
        <v>0</v>
      </c>
      <c r="Y72" s="137">
        <f t="shared" si="41"/>
        <v>0</v>
      </c>
      <c r="Z72" s="137">
        <f t="shared" si="41"/>
        <v>0</v>
      </c>
      <c r="AA72" s="137">
        <f t="shared" si="41"/>
        <v>0</v>
      </c>
      <c r="AB72" s="137">
        <f t="shared" si="41"/>
        <v>1009.2317</v>
      </c>
      <c r="AC72" s="137">
        <f t="shared" si="41"/>
        <v>0</v>
      </c>
      <c r="AD72" s="137">
        <f t="shared" si="41"/>
        <v>0</v>
      </c>
      <c r="AE72" s="137">
        <f t="shared" si="41"/>
        <v>0</v>
      </c>
      <c r="AF72" s="137">
        <f t="shared" si="41"/>
        <v>0</v>
      </c>
      <c r="AG72" s="137">
        <f t="shared" si="41"/>
        <v>0</v>
      </c>
      <c r="AH72" s="137">
        <f t="shared" si="41"/>
        <v>0</v>
      </c>
      <c r="AI72" s="128"/>
      <c r="AJ72" s="128"/>
      <c r="AK72" s="128"/>
      <c r="AL72" s="128"/>
      <c r="AM72" s="128"/>
      <c r="AN72" s="128"/>
      <c r="AO72" s="128"/>
      <c r="AP72" s="128"/>
      <c r="AQ72" s="128"/>
      <c r="AR72" s="128"/>
    </row>
    <row r="73" s="78" customFormat="1" ht="30" customHeight="1" spans="1:44">
      <c r="A73" s="108" t="s">
        <v>56</v>
      </c>
      <c r="B73" s="107" t="s">
        <v>388</v>
      </c>
      <c r="C73" s="107"/>
      <c r="D73" s="107"/>
      <c r="E73" s="107"/>
      <c r="F73" s="107"/>
      <c r="G73" s="107"/>
      <c r="H73" s="107"/>
      <c r="I73" s="107"/>
      <c r="J73" s="107"/>
      <c r="K73" s="128">
        <f t="shared" ref="K73:U73" si="42">SUM(K74:K74)</f>
        <v>8917</v>
      </c>
      <c r="L73" s="128">
        <f t="shared" si="42"/>
        <v>8917</v>
      </c>
      <c r="M73" s="128">
        <f t="shared" si="42"/>
        <v>27670</v>
      </c>
      <c r="N73" s="128">
        <f t="shared" si="42"/>
        <v>3726.17094</v>
      </c>
      <c r="O73" s="128">
        <f t="shared" si="42"/>
        <v>3726.17094</v>
      </c>
      <c r="P73" s="137">
        <f t="shared" si="42"/>
        <v>2716.93924</v>
      </c>
      <c r="Q73" s="137">
        <f t="shared" si="42"/>
        <v>2716.93924</v>
      </c>
      <c r="R73" s="137">
        <f t="shared" si="42"/>
        <v>0</v>
      </c>
      <c r="S73" s="137">
        <f t="shared" si="42"/>
        <v>0</v>
      </c>
      <c r="T73" s="137">
        <f t="shared" si="42"/>
        <v>0</v>
      </c>
      <c r="U73" s="137">
        <f t="shared" si="42"/>
        <v>0</v>
      </c>
      <c r="V73" s="137">
        <f t="shared" ref="V73:AH73" si="43">SUM(V74:V74)</f>
        <v>0</v>
      </c>
      <c r="W73" s="137">
        <f t="shared" si="43"/>
        <v>0</v>
      </c>
      <c r="X73" s="137">
        <f t="shared" si="43"/>
        <v>0</v>
      </c>
      <c r="Y73" s="137">
        <f t="shared" si="43"/>
        <v>0</v>
      </c>
      <c r="Z73" s="137">
        <f t="shared" si="43"/>
        <v>0</v>
      </c>
      <c r="AA73" s="137">
        <f t="shared" si="43"/>
        <v>0</v>
      </c>
      <c r="AB73" s="137">
        <f t="shared" si="43"/>
        <v>1009.2317</v>
      </c>
      <c r="AC73" s="137">
        <f t="shared" si="43"/>
        <v>0</v>
      </c>
      <c r="AD73" s="137">
        <f t="shared" si="43"/>
        <v>0</v>
      </c>
      <c r="AE73" s="137">
        <f t="shared" si="43"/>
        <v>0</v>
      </c>
      <c r="AF73" s="137">
        <f t="shared" si="43"/>
        <v>0</v>
      </c>
      <c r="AG73" s="137">
        <f t="shared" si="43"/>
        <v>0</v>
      </c>
      <c r="AH73" s="137">
        <f t="shared" si="43"/>
        <v>0</v>
      </c>
      <c r="AI73" s="128"/>
      <c r="AJ73" s="128"/>
      <c r="AK73" s="128"/>
      <c r="AL73" s="128"/>
      <c r="AM73" s="128"/>
      <c r="AN73" s="128"/>
      <c r="AO73" s="128"/>
      <c r="AP73" s="128"/>
      <c r="AQ73" s="128"/>
      <c r="AR73" s="128"/>
    </row>
    <row r="74" s="78" customFormat="1" ht="409" customHeight="1" spans="1:44">
      <c r="A74" s="109">
        <f>SUBTOTAL(103,$D$10:D74)</f>
        <v>37</v>
      </c>
      <c r="B74" s="109" t="s">
        <v>389</v>
      </c>
      <c r="C74" s="109" t="s">
        <v>114</v>
      </c>
      <c r="D74" s="111" t="s">
        <v>390</v>
      </c>
      <c r="E74" s="111" t="s">
        <v>391</v>
      </c>
      <c r="F74" s="109" t="s">
        <v>391</v>
      </c>
      <c r="G74" s="111" t="s">
        <v>117</v>
      </c>
      <c r="H74" s="109" t="s">
        <v>392</v>
      </c>
      <c r="I74" s="117"/>
      <c r="J74" s="216" t="s">
        <v>393</v>
      </c>
      <c r="K74" s="114">
        <v>8917</v>
      </c>
      <c r="L74" s="114">
        <v>8917</v>
      </c>
      <c r="M74" s="114">
        <v>27670</v>
      </c>
      <c r="N74" s="117">
        <v>3726.17094</v>
      </c>
      <c r="O74" s="117">
        <f>Q74+R74+T74+U74+V74+W74+Y74+AA74+AB74+AD74+AE74</f>
        <v>3726.17094</v>
      </c>
      <c r="P74" s="117">
        <f>Q74+R74+S74+T74+U74+V74+W74+X74+Y74+Z74</f>
        <v>2716.93924</v>
      </c>
      <c r="Q74" s="203">
        <v>2716.93924</v>
      </c>
      <c r="R74" s="219">
        <v>0</v>
      </c>
      <c r="S74" s="203">
        <v>0</v>
      </c>
      <c r="T74" s="203">
        <v>0</v>
      </c>
      <c r="U74" s="203">
        <v>0</v>
      </c>
      <c r="V74" s="203">
        <v>0</v>
      </c>
      <c r="W74" s="203">
        <v>0</v>
      </c>
      <c r="X74" s="206">
        <v>0</v>
      </c>
      <c r="Y74" s="206">
        <v>0</v>
      </c>
      <c r="Z74" s="206">
        <v>0</v>
      </c>
      <c r="AA74" s="206">
        <v>0</v>
      </c>
      <c r="AB74" s="206">
        <v>1009.2317</v>
      </c>
      <c r="AC74" s="129">
        <v>0</v>
      </c>
      <c r="AD74" s="129">
        <v>0</v>
      </c>
      <c r="AE74" s="129">
        <v>0</v>
      </c>
      <c r="AF74" s="129">
        <v>0</v>
      </c>
      <c r="AG74" s="130">
        <v>0</v>
      </c>
      <c r="AH74" s="130">
        <v>0</v>
      </c>
      <c r="AI74" s="114" t="s">
        <v>394</v>
      </c>
      <c r="AJ74" s="114" t="s">
        <v>395</v>
      </c>
      <c r="AK74" s="116" t="s">
        <v>396</v>
      </c>
      <c r="AL74" s="114" t="s">
        <v>395</v>
      </c>
      <c r="AM74" s="130" t="s">
        <v>234</v>
      </c>
      <c r="AN74" s="142" t="s">
        <v>397</v>
      </c>
      <c r="AO74" s="118" t="s">
        <v>398</v>
      </c>
      <c r="AP74" s="114"/>
      <c r="AQ74" s="114"/>
      <c r="AR74" s="130"/>
    </row>
    <row r="75" s="78" customFormat="1" ht="30" customHeight="1" spans="1:44">
      <c r="A75" s="108" t="s">
        <v>56</v>
      </c>
      <c r="B75" s="107" t="s">
        <v>399</v>
      </c>
      <c r="C75" s="107"/>
      <c r="D75" s="107"/>
      <c r="E75" s="107"/>
      <c r="F75" s="107"/>
      <c r="G75" s="107"/>
      <c r="H75" s="107"/>
      <c r="I75" s="107"/>
      <c r="J75" s="107"/>
      <c r="K75" s="128"/>
      <c r="L75" s="128"/>
      <c r="M75" s="128"/>
      <c r="N75" s="128"/>
      <c r="O75" s="128"/>
      <c r="P75" s="137"/>
      <c r="Q75" s="137"/>
      <c r="R75" s="137"/>
      <c r="S75" s="137"/>
      <c r="T75" s="137"/>
      <c r="U75" s="137"/>
      <c r="V75" s="137"/>
      <c r="W75" s="137"/>
      <c r="X75" s="137"/>
      <c r="Y75" s="137"/>
      <c r="Z75" s="137"/>
      <c r="AA75" s="137"/>
      <c r="AB75" s="137"/>
      <c r="AC75" s="137"/>
      <c r="AD75" s="137"/>
      <c r="AE75" s="137"/>
      <c r="AF75" s="137"/>
      <c r="AG75" s="137"/>
      <c r="AH75" s="137"/>
      <c r="AI75" s="128"/>
      <c r="AJ75" s="128"/>
      <c r="AK75" s="128"/>
      <c r="AL75" s="128"/>
      <c r="AM75" s="128"/>
      <c r="AN75" s="128"/>
      <c r="AO75" s="128"/>
      <c r="AP75" s="128"/>
      <c r="AQ75" s="128"/>
      <c r="AR75" s="128"/>
    </row>
    <row r="76" s="78" customFormat="1" ht="30" customHeight="1" spans="1:44">
      <c r="A76" s="108" t="s">
        <v>54</v>
      </c>
      <c r="B76" s="107" t="s">
        <v>400</v>
      </c>
      <c r="C76" s="107"/>
      <c r="D76" s="107"/>
      <c r="E76" s="107"/>
      <c r="F76" s="107"/>
      <c r="G76" s="107"/>
      <c r="H76" s="107"/>
      <c r="I76" s="107"/>
      <c r="J76" s="107"/>
      <c r="K76" s="128"/>
      <c r="L76" s="128"/>
      <c r="M76" s="128"/>
      <c r="N76" s="128">
        <f t="shared" ref="N76:U76" si="44">N77+N78+N79</f>
        <v>0</v>
      </c>
      <c r="O76" s="128">
        <f t="shared" si="44"/>
        <v>0</v>
      </c>
      <c r="P76" s="137">
        <f t="shared" si="44"/>
        <v>0</v>
      </c>
      <c r="Q76" s="137">
        <f t="shared" si="44"/>
        <v>0</v>
      </c>
      <c r="R76" s="137">
        <f t="shared" si="44"/>
        <v>0</v>
      </c>
      <c r="S76" s="137">
        <f t="shared" si="44"/>
        <v>0</v>
      </c>
      <c r="T76" s="137">
        <f t="shared" si="44"/>
        <v>0</v>
      </c>
      <c r="U76" s="137">
        <f t="shared" si="44"/>
        <v>0</v>
      </c>
      <c r="V76" s="137">
        <f t="shared" ref="V76:AI76" si="45">V77+V78+V79</f>
        <v>0</v>
      </c>
      <c r="W76" s="137">
        <f t="shared" si="45"/>
        <v>0</v>
      </c>
      <c r="X76" s="137">
        <f t="shared" si="45"/>
        <v>0</v>
      </c>
      <c r="Y76" s="137">
        <f t="shared" si="45"/>
        <v>0</v>
      </c>
      <c r="Z76" s="137">
        <f t="shared" si="45"/>
        <v>0</v>
      </c>
      <c r="AA76" s="137">
        <f t="shared" si="45"/>
        <v>0</v>
      </c>
      <c r="AB76" s="137">
        <f t="shared" si="45"/>
        <v>0</v>
      </c>
      <c r="AC76" s="137">
        <f t="shared" si="45"/>
        <v>0</v>
      </c>
      <c r="AD76" s="137">
        <f t="shared" si="45"/>
        <v>0</v>
      </c>
      <c r="AE76" s="137">
        <f t="shared" si="45"/>
        <v>0</v>
      </c>
      <c r="AF76" s="137">
        <f t="shared" si="45"/>
        <v>0</v>
      </c>
      <c r="AG76" s="137">
        <f t="shared" si="45"/>
        <v>0</v>
      </c>
      <c r="AH76" s="137">
        <f t="shared" si="45"/>
        <v>0</v>
      </c>
      <c r="AI76" s="128"/>
      <c r="AJ76" s="128"/>
      <c r="AK76" s="128"/>
      <c r="AL76" s="128"/>
      <c r="AM76" s="128"/>
      <c r="AN76" s="128"/>
      <c r="AO76" s="128"/>
      <c r="AP76" s="128"/>
      <c r="AQ76" s="128"/>
      <c r="AR76" s="128"/>
    </row>
    <row r="77" s="78" customFormat="1" ht="30" customHeight="1" spans="1:44">
      <c r="A77" s="108" t="s">
        <v>56</v>
      </c>
      <c r="B77" s="107" t="s">
        <v>401</v>
      </c>
      <c r="C77" s="107"/>
      <c r="D77" s="107"/>
      <c r="E77" s="107"/>
      <c r="F77" s="107"/>
      <c r="G77" s="107"/>
      <c r="H77" s="107"/>
      <c r="I77" s="107"/>
      <c r="J77" s="107"/>
      <c r="K77" s="128"/>
      <c r="L77" s="128"/>
      <c r="M77" s="128"/>
      <c r="N77" s="128"/>
      <c r="O77" s="128"/>
      <c r="P77" s="137"/>
      <c r="Q77" s="137"/>
      <c r="R77" s="137"/>
      <c r="S77" s="137"/>
      <c r="T77" s="137"/>
      <c r="U77" s="137"/>
      <c r="V77" s="137"/>
      <c r="W77" s="137"/>
      <c r="X77" s="137"/>
      <c r="Y77" s="137"/>
      <c r="Z77" s="137"/>
      <c r="AA77" s="137"/>
      <c r="AB77" s="137"/>
      <c r="AC77" s="137"/>
      <c r="AD77" s="137"/>
      <c r="AE77" s="137"/>
      <c r="AF77" s="137"/>
      <c r="AG77" s="137"/>
      <c r="AH77" s="137"/>
      <c r="AI77" s="128"/>
      <c r="AJ77" s="128"/>
      <c r="AK77" s="128"/>
      <c r="AL77" s="128"/>
      <c r="AM77" s="128"/>
      <c r="AN77" s="128"/>
      <c r="AO77" s="128"/>
      <c r="AP77" s="128"/>
      <c r="AQ77" s="128"/>
      <c r="AR77" s="128"/>
    </row>
    <row r="78" s="78" customFormat="1" ht="30" customHeight="1" spans="1:44">
      <c r="A78" s="108" t="s">
        <v>56</v>
      </c>
      <c r="B78" s="107" t="s">
        <v>402</v>
      </c>
      <c r="C78" s="107"/>
      <c r="D78" s="107"/>
      <c r="E78" s="107"/>
      <c r="F78" s="107"/>
      <c r="G78" s="107"/>
      <c r="H78" s="107"/>
      <c r="I78" s="107"/>
      <c r="J78" s="107"/>
      <c r="K78" s="128"/>
      <c r="L78" s="128"/>
      <c r="M78" s="128"/>
      <c r="N78" s="128"/>
      <c r="O78" s="128"/>
      <c r="P78" s="137"/>
      <c r="Q78" s="137"/>
      <c r="R78" s="137"/>
      <c r="S78" s="137"/>
      <c r="T78" s="137"/>
      <c r="U78" s="137"/>
      <c r="V78" s="137"/>
      <c r="W78" s="137"/>
      <c r="X78" s="137"/>
      <c r="Y78" s="137"/>
      <c r="Z78" s="137"/>
      <c r="AA78" s="137"/>
      <c r="AB78" s="137"/>
      <c r="AC78" s="137"/>
      <c r="AD78" s="137"/>
      <c r="AE78" s="137"/>
      <c r="AF78" s="137"/>
      <c r="AG78" s="137"/>
      <c r="AH78" s="137"/>
      <c r="AI78" s="128"/>
      <c r="AJ78" s="128"/>
      <c r="AK78" s="128"/>
      <c r="AL78" s="128"/>
      <c r="AM78" s="128"/>
      <c r="AN78" s="128"/>
      <c r="AO78" s="128"/>
      <c r="AP78" s="128"/>
      <c r="AQ78" s="128"/>
      <c r="AR78" s="128"/>
    </row>
    <row r="79" s="78" customFormat="1" ht="30" customHeight="1" spans="1:44">
      <c r="A79" s="108" t="s">
        <v>56</v>
      </c>
      <c r="B79" s="107" t="s">
        <v>403</v>
      </c>
      <c r="C79" s="107"/>
      <c r="D79" s="107"/>
      <c r="E79" s="107"/>
      <c r="F79" s="107"/>
      <c r="G79" s="107"/>
      <c r="H79" s="107"/>
      <c r="I79" s="107"/>
      <c r="J79" s="107"/>
      <c r="K79" s="128"/>
      <c r="L79" s="128"/>
      <c r="M79" s="128"/>
      <c r="N79" s="128"/>
      <c r="O79" s="128"/>
      <c r="P79" s="137"/>
      <c r="Q79" s="137"/>
      <c r="R79" s="137"/>
      <c r="S79" s="137"/>
      <c r="T79" s="137"/>
      <c r="U79" s="137"/>
      <c r="V79" s="137"/>
      <c r="W79" s="137"/>
      <c r="X79" s="137"/>
      <c r="Y79" s="137"/>
      <c r="Z79" s="137"/>
      <c r="AA79" s="137"/>
      <c r="AB79" s="137"/>
      <c r="AC79" s="137"/>
      <c r="AD79" s="137"/>
      <c r="AE79" s="137"/>
      <c r="AF79" s="137"/>
      <c r="AG79" s="137"/>
      <c r="AH79" s="137"/>
      <c r="AI79" s="128"/>
      <c r="AJ79" s="128"/>
      <c r="AK79" s="128"/>
      <c r="AL79" s="128"/>
      <c r="AM79" s="128"/>
      <c r="AN79" s="128"/>
      <c r="AO79" s="128"/>
      <c r="AP79" s="128"/>
      <c r="AQ79" s="128"/>
      <c r="AR79" s="128"/>
    </row>
    <row r="80" s="78" customFormat="1" ht="30" customHeight="1" spans="1:44">
      <c r="A80" s="108" t="s">
        <v>54</v>
      </c>
      <c r="B80" s="107" t="s">
        <v>404</v>
      </c>
      <c r="C80" s="107"/>
      <c r="D80" s="107"/>
      <c r="E80" s="107"/>
      <c r="F80" s="107"/>
      <c r="G80" s="107"/>
      <c r="H80" s="107"/>
      <c r="I80" s="107"/>
      <c r="J80" s="107"/>
      <c r="K80" s="128"/>
      <c r="L80" s="128"/>
      <c r="M80" s="128"/>
      <c r="N80" s="128">
        <f t="shared" ref="N80:U80" si="46">N81+N82</f>
        <v>0</v>
      </c>
      <c r="O80" s="128">
        <f t="shared" si="46"/>
        <v>0</v>
      </c>
      <c r="P80" s="137">
        <f t="shared" si="46"/>
        <v>0</v>
      </c>
      <c r="Q80" s="137">
        <f t="shared" si="46"/>
        <v>0</v>
      </c>
      <c r="R80" s="137">
        <f t="shared" si="46"/>
        <v>0</v>
      </c>
      <c r="S80" s="137">
        <f t="shared" si="46"/>
        <v>0</v>
      </c>
      <c r="T80" s="137">
        <f t="shared" si="46"/>
        <v>0</v>
      </c>
      <c r="U80" s="137">
        <f t="shared" si="46"/>
        <v>0</v>
      </c>
      <c r="V80" s="137">
        <f t="shared" ref="V80:AI80" si="47">V81+V82</f>
        <v>0</v>
      </c>
      <c r="W80" s="137">
        <f t="shared" si="47"/>
        <v>0</v>
      </c>
      <c r="X80" s="137">
        <f t="shared" si="47"/>
        <v>0</v>
      </c>
      <c r="Y80" s="137">
        <f t="shared" si="47"/>
        <v>0</v>
      </c>
      <c r="Z80" s="137">
        <f t="shared" si="47"/>
        <v>0</v>
      </c>
      <c r="AA80" s="137">
        <f t="shared" si="47"/>
        <v>0</v>
      </c>
      <c r="AB80" s="137">
        <f t="shared" si="47"/>
        <v>0</v>
      </c>
      <c r="AC80" s="137">
        <f t="shared" si="47"/>
        <v>0</v>
      </c>
      <c r="AD80" s="137">
        <f t="shared" si="47"/>
        <v>0</v>
      </c>
      <c r="AE80" s="137">
        <f t="shared" si="47"/>
        <v>0</v>
      </c>
      <c r="AF80" s="137">
        <f t="shared" si="47"/>
        <v>0</v>
      </c>
      <c r="AG80" s="137">
        <f t="shared" si="47"/>
        <v>0</v>
      </c>
      <c r="AH80" s="137">
        <f t="shared" si="47"/>
        <v>0</v>
      </c>
      <c r="AI80" s="128"/>
      <c r="AJ80" s="128"/>
      <c r="AK80" s="128"/>
      <c r="AL80" s="128"/>
      <c r="AM80" s="128"/>
      <c r="AN80" s="128"/>
      <c r="AO80" s="128"/>
      <c r="AP80" s="128"/>
      <c r="AQ80" s="128"/>
      <c r="AR80" s="128"/>
    </row>
    <row r="81" s="78" customFormat="1" ht="30" customHeight="1" spans="1:44">
      <c r="A81" s="108" t="s">
        <v>56</v>
      </c>
      <c r="B81" s="107" t="s">
        <v>405</v>
      </c>
      <c r="C81" s="107"/>
      <c r="D81" s="107"/>
      <c r="E81" s="107"/>
      <c r="F81" s="107"/>
      <c r="G81" s="107"/>
      <c r="H81" s="107"/>
      <c r="I81" s="107"/>
      <c r="J81" s="107"/>
      <c r="K81" s="128"/>
      <c r="L81" s="128"/>
      <c r="M81" s="128"/>
      <c r="N81" s="128"/>
      <c r="O81" s="128"/>
      <c r="P81" s="137"/>
      <c r="Q81" s="137"/>
      <c r="R81" s="137"/>
      <c r="S81" s="137"/>
      <c r="T81" s="137"/>
      <c r="U81" s="137"/>
      <c r="V81" s="137"/>
      <c r="W81" s="137"/>
      <c r="X81" s="137"/>
      <c r="Y81" s="137"/>
      <c r="Z81" s="137"/>
      <c r="AA81" s="137"/>
      <c r="AB81" s="137"/>
      <c r="AC81" s="137"/>
      <c r="AD81" s="137"/>
      <c r="AE81" s="137"/>
      <c r="AF81" s="137"/>
      <c r="AG81" s="137"/>
      <c r="AH81" s="137"/>
      <c r="AI81" s="128"/>
      <c r="AJ81" s="128"/>
      <c r="AK81" s="128"/>
      <c r="AL81" s="128"/>
      <c r="AM81" s="128"/>
      <c r="AN81" s="128"/>
      <c r="AO81" s="128"/>
      <c r="AP81" s="128"/>
      <c r="AQ81" s="128"/>
      <c r="AR81" s="128"/>
    </row>
    <row r="82" s="78" customFormat="1" ht="30" customHeight="1" spans="1:44">
      <c r="A82" s="108" t="s">
        <v>56</v>
      </c>
      <c r="B82" s="107" t="s">
        <v>406</v>
      </c>
      <c r="C82" s="107"/>
      <c r="D82" s="107"/>
      <c r="E82" s="107"/>
      <c r="F82" s="107"/>
      <c r="G82" s="107"/>
      <c r="H82" s="107"/>
      <c r="I82" s="107"/>
      <c r="J82" s="107"/>
      <c r="K82" s="128"/>
      <c r="L82" s="128"/>
      <c r="M82" s="128"/>
      <c r="N82" s="128"/>
      <c r="O82" s="128"/>
      <c r="P82" s="137"/>
      <c r="Q82" s="137"/>
      <c r="R82" s="137"/>
      <c r="S82" s="137"/>
      <c r="T82" s="137"/>
      <c r="U82" s="137"/>
      <c r="V82" s="137"/>
      <c r="W82" s="137"/>
      <c r="X82" s="137"/>
      <c r="Y82" s="137"/>
      <c r="Z82" s="137"/>
      <c r="AA82" s="137"/>
      <c r="AB82" s="137"/>
      <c r="AC82" s="137"/>
      <c r="AD82" s="137"/>
      <c r="AE82" s="137"/>
      <c r="AF82" s="137"/>
      <c r="AG82" s="137"/>
      <c r="AH82" s="137"/>
      <c r="AI82" s="128"/>
      <c r="AJ82" s="128"/>
      <c r="AK82" s="128"/>
      <c r="AL82" s="128"/>
      <c r="AM82" s="128"/>
      <c r="AN82" s="128"/>
      <c r="AO82" s="128"/>
      <c r="AP82" s="128"/>
      <c r="AQ82" s="128"/>
      <c r="AR82" s="128"/>
    </row>
    <row r="83" s="78" customFormat="1" ht="30" customHeight="1" spans="1:44">
      <c r="A83" s="108" t="s">
        <v>54</v>
      </c>
      <c r="B83" s="107" t="s">
        <v>407</v>
      </c>
      <c r="C83" s="107"/>
      <c r="D83" s="107"/>
      <c r="E83" s="107"/>
      <c r="F83" s="107"/>
      <c r="G83" s="107"/>
      <c r="H83" s="107"/>
      <c r="I83" s="107"/>
      <c r="J83" s="107"/>
      <c r="K83" s="128"/>
      <c r="L83" s="128"/>
      <c r="M83" s="128"/>
      <c r="N83" s="128">
        <f t="shared" ref="N83:U83" si="48">N84+N85+N86</f>
        <v>0</v>
      </c>
      <c r="O83" s="128">
        <f t="shared" si="48"/>
        <v>0</v>
      </c>
      <c r="P83" s="137">
        <f t="shared" si="48"/>
        <v>0</v>
      </c>
      <c r="Q83" s="137">
        <f t="shared" si="48"/>
        <v>0</v>
      </c>
      <c r="R83" s="137">
        <f t="shared" si="48"/>
        <v>0</v>
      </c>
      <c r="S83" s="137">
        <f t="shared" si="48"/>
        <v>0</v>
      </c>
      <c r="T83" s="137">
        <f t="shared" si="48"/>
        <v>0</v>
      </c>
      <c r="U83" s="137">
        <f t="shared" si="48"/>
        <v>0</v>
      </c>
      <c r="V83" s="137">
        <f t="shared" ref="V83:AI83" si="49">V84+V85+V86</f>
        <v>0</v>
      </c>
      <c r="W83" s="137">
        <f t="shared" si="49"/>
        <v>0</v>
      </c>
      <c r="X83" s="137">
        <f t="shared" si="49"/>
        <v>0</v>
      </c>
      <c r="Y83" s="137">
        <f t="shared" si="49"/>
        <v>0</v>
      </c>
      <c r="Z83" s="137">
        <f t="shared" si="49"/>
        <v>0</v>
      </c>
      <c r="AA83" s="137">
        <f t="shared" si="49"/>
        <v>0</v>
      </c>
      <c r="AB83" s="137">
        <f t="shared" si="49"/>
        <v>0</v>
      </c>
      <c r="AC83" s="137">
        <f t="shared" si="49"/>
        <v>0</v>
      </c>
      <c r="AD83" s="137">
        <f t="shared" si="49"/>
        <v>0</v>
      </c>
      <c r="AE83" s="137">
        <f t="shared" si="49"/>
        <v>0</v>
      </c>
      <c r="AF83" s="137">
        <f t="shared" si="49"/>
        <v>0</v>
      </c>
      <c r="AG83" s="137">
        <f t="shared" si="49"/>
        <v>0</v>
      </c>
      <c r="AH83" s="137">
        <f t="shared" si="49"/>
        <v>0</v>
      </c>
      <c r="AI83" s="128"/>
      <c r="AJ83" s="128"/>
      <c r="AK83" s="128"/>
      <c r="AL83" s="128"/>
      <c r="AM83" s="128"/>
      <c r="AN83" s="128"/>
      <c r="AO83" s="128"/>
      <c r="AP83" s="128"/>
      <c r="AQ83" s="128"/>
      <c r="AR83" s="128"/>
    </row>
    <row r="84" s="78" customFormat="1" ht="30" customHeight="1" spans="1:44">
      <c r="A84" s="108" t="s">
        <v>56</v>
      </c>
      <c r="B84" s="107" t="s">
        <v>408</v>
      </c>
      <c r="C84" s="107"/>
      <c r="D84" s="107"/>
      <c r="E84" s="107"/>
      <c r="F84" s="107"/>
      <c r="G84" s="107"/>
      <c r="H84" s="107"/>
      <c r="I84" s="107"/>
      <c r="J84" s="107"/>
      <c r="K84" s="128"/>
      <c r="L84" s="128"/>
      <c r="M84" s="128"/>
      <c r="N84" s="128"/>
      <c r="O84" s="128"/>
      <c r="P84" s="137"/>
      <c r="Q84" s="137"/>
      <c r="R84" s="137"/>
      <c r="S84" s="137"/>
      <c r="T84" s="137"/>
      <c r="U84" s="137"/>
      <c r="V84" s="137"/>
      <c r="W84" s="137"/>
      <c r="X84" s="137"/>
      <c r="Y84" s="137"/>
      <c r="Z84" s="137"/>
      <c r="AA84" s="137"/>
      <c r="AB84" s="137"/>
      <c r="AC84" s="137"/>
      <c r="AD84" s="137"/>
      <c r="AE84" s="137"/>
      <c r="AF84" s="137"/>
      <c r="AG84" s="137"/>
      <c r="AH84" s="137"/>
      <c r="AI84" s="128"/>
      <c r="AJ84" s="128"/>
      <c r="AK84" s="128"/>
      <c r="AL84" s="128"/>
      <c r="AM84" s="128"/>
      <c r="AN84" s="128"/>
      <c r="AO84" s="128"/>
      <c r="AP84" s="128"/>
      <c r="AQ84" s="128"/>
      <c r="AR84" s="128"/>
    </row>
    <row r="85" s="78" customFormat="1" ht="30" customHeight="1" spans="1:44">
      <c r="A85" s="108" t="s">
        <v>56</v>
      </c>
      <c r="B85" s="107" t="s">
        <v>409</v>
      </c>
      <c r="C85" s="107"/>
      <c r="D85" s="107"/>
      <c r="E85" s="107"/>
      <c r="F85" s="107"/>
      <c r="G85" s="107"/>
      <c r="H85" s="107"/>
      <c r="I85" s="107"/>
      <c r="J85" s="107"/>
      <c r="K85" s="128"/>
      <c r="L85" s="128"/>
      <c r="M85" s="128"/>
      <c r="N85" s="128"/>
      <c r="O85" s="128"/>
      <c r="P85" s="137"/>
      <c r="Q85" s="137"/>
      <c r="R85" s="137"/>
      <c r="S85" s="137"/>
      <c r="T85" s="137"/>
      <c r="U85" s="137"/>
      <c r="V85" s="137"/>
      <c r="W85" s="137"/>
      <c r="X85" s="137"/>
      <c r="Y85" s="137"/>
      <c r="Z85" s="137"/>
      <c r="AA85" s="137"/>
      <c r="AB85" s="137"/>
      <c r="AC85" s="137"/>
      <c r="AD85" s="137"/>
      <c r="AE85" s="137"/>
      <c r="AF85" s="137"/>
      <c r="AG85" s="137"/>
      <c r="AH85" s="137"/>
      <c r="AI85" s="128"/>
      <c r="AJ85" s="128"/>
      <c r="AK85" s="128"/>
      <c r="AL85" s="128"/>
      <c r="AM85" s="128"/>
      <c r="AN85" s="128"/>
      <c r="AO85" s="128"/>
      <c r="AP85" s="128"/>
      <c r="AQ85" s="128"/>
      <c r="AR85" s="128"/>
    </row>
    <row r="86" s="78" customFormat="1" ht="30" customHeight="1" spans="1:44">
      <c r="A86" s="108" t="s">
        <v>56</v>
      </c>
      <c r="B86" s="107" t="s">
        <v>410</v>
      </c>
      <c r="C86" s="107"/>
      <c r="D86" s="107"/>
      <c r="E86" s="107"/>
      <c r="F86" s="107"/>
      <c r="G86" s="107"/>
      <c r="H86" s="107"/>
      <c r="I86" s="107"/>
      <c r="J86" s="107"/>
      <c r="K86" s="128"/>
      <c r="L86" s="128"/>
      <c r="M86" s="128"/>
      <c r="N86" s="128"/>
      <c r="O86" s="128"/>
      <c r="P86" s="137"/>
      <c r="Q86" s="137"/>
      <c r="R86" s="137"/>
      <c r="S86" s="137"/>
      <c r="T86" s="137"/>
      <c r="U86" s="137"/>
      <c r="V86" s="137"/>
      <c r="W86" s="137"/>
      <c r="X86" s="137"/>
      <c r="Y86" s="137"/>
      <c r="Z86" s="137"/>
      <c r="AA86" s="137"/>
      <c r="AB86" s="137"/>
      <c r="AC86" s="137"/>
      <c r="AD86" s="137"/>
      <c r="AE86" s="137"/>
      <c r="AF86" s="137"/>
      <c r="AG86" s="137"/>
      <c r="AH86" s="137"/>
      <c r="AI86" s="128"/>
      <c r="AJ86" s="128"/>
      <c r="AK86" s="128"/>
      <c r="AL86" s="128"/>
      <c r="AM86" s="128"/>
      <c r="AN86" s="128"/>
      <c r="AO86" s="128"/>
      <c r="AP86" s="128"/>
      <c r="AQ86" s="128"/>
      <c r="AR86" s="128"/>
    </row>
    <row r="87" s="78" customFormat="1" ht="30" customHeight="1" spans="1:44">
      <c r="A87" s="108" t="s">
        <v>54</v>
      </c>
      <c r="B87" s="107" t="s">
        <v>411</v>
      </c>
      <c r="C87" s="107"/>
      <c r="D87" s="107"/>
      <c r="E87" s="107"/>
      <c r="F87" s="107"/>
      <c r="G87" s="107"/>
      <c r="H87" s="107"/>
      <c r="I87" s="107"/>
      <c r="J87" s="107"/>
      <c r="K87" s="128"/>
      <c r="L87" s="128"/>
      <c r="M87" s="128"/>
      <c r="N87" s="128">
        <f t="shared" ref="N87:U87" si="50">N88</f>
        <v>1200</v>
      </c>
      <c r="O87" s="128">
        <f t="shared" si="50"/>
        <v>1200</v>
      </c>
      <c r="P87" s="137">
        <f t="shared" si="50"/>
        <v>0</v>
      </c>
      <c r="Q87" s="137">
        <f t="shared" si="50"/>
        <v>0</v>
      </c>
      <c r="R87" s="137">
        <f t="shared" si="50"/>
        <v>0</v>
      </c>
      <c r="S87" s="137">
        <f t="shared" si="50"/>
        <v>0</v>
      </c>
      <c r="T87" s="137">
        <f t="shared" si="50"/>
        <v>0</v>
      </c>
      <c r="U87" s="137">
        <f t="shared" si="50"/>
        <v>0</v>
      </c>
      <c r="V87" s="137">
        <f t="shared" ref="V87:AI87" si="51">V88</f>
        <v>0</v>
      </c>
      <c r="W87" s="137">
        <f t="shared" si="51"/>
        <v>0</v>
      </c>
      <c r="X87" s="137">
        <f t="shared" si="51"/>
        <v>0</v>
      </c>
      <c r="Y87" s="137">
        <f t="shared" si="51"/>
        <v>0</v>
      </c>
      <c r="Z87" s="137">
        <f t="shared" si="51"/>
        <v>0</v>
      </c>
      <c r="AA87" s="137">
        <f t="shared" si="51"/>
        <v>1200</v>
      </c>
      <c r="AB87" s="137">
        <f t="shared" si="51"/>
        <v>0</v>
      </c>
      <c r="AC87" s="137">
        <f t="shared" si="51"/>
        <v>0</v>
      </c>
      <c r="AD87" s="137">
        <f t="shared" si="51"/>
        <v>0</v>
      </c>
      <c r="AE87" s="137">
        <f t="shared" si="51"/>
        <v>0</v>
      </c>
      <c r="AF87" s="137">
        <f t="shared" si="51"/>
        <v>0</v>
      </c>
      <c r="AG87" s="137">
        <f t="shared" si="51"/>
        <v>0</v>
      </c>
      <c r="AH87" s="137">
        <f t="shared" si="51"/>
        <v>0</v>
      </c>
      <c r="AI87" s="128"/>
      <c r="AJ87" s="128"/>
      <c r="AK87" s="128"/>
      <c r="AL87" s="128"/>
      <c r="AM87" s="128"/>
      <c r="AN87" s="128"/>
      <c r="AO87" s="128"/>
      <c r="AP87" s="128"/>
      <c r="AQ87" s="128"/>
      <c r="AR87" s="128"/>
    </row>
    <row r="88" s="78" customFormat="1" ht="30" customHeight="1" spans="1:44">
      <c r="A88" s="108" t="s">
        <v>56</v>
      </c>
      <c r="B88" s="107" t="s">
        <v>411</v>
      </c>
      <c r="C88" s="107"/>
      <c r="D88" s="107"/>
      <c r="E88" s="107"/>
      <c r="F88" s="107"/>
      <c r="G88" s="107"/>
      <c r="H88" s="107"/>
      <c r="I88" s="107"/>
      <c r="J88" s="107"/>
      <c r="K88" s="128">
        <f t="shared" ref="K88:U88" si="52">SUM(K89:K89)</f>
        <v>1000</v>
      </c>
      <c r="L88" s="128">
        <f t="shared" si="52"/>
        <v>1000</v>
      </c>
      <c r="M88" s="128">
        <f t="shared" si="52"/>
        <v>1000</v>
      </c>
      <c r="N88" s="128">
        <f t="shared" si="52"/>
        <v>1200</v>
      </c>
      <c r="O88" s="128">
        <f t="shared" si="52"/>
        <v>1200</v>
      </c>
      <c r="P88" s="137">
        <f t="shared" si="52"/>
        <v>0</v>
      </c>
      <c r="Q88" s="137">
        <f t="shared" si="52"/>
        <v>0</v>
      </c>
      <c r="R88" s="137">
        <f t="shared" si="52"/>
        <v>0</v>
      </c>
      <c r="S88" s="137">
        <f t="shared" si="52"/>
        <v>0</v>
      </c>
      <c r="T88" s="137">
        <f t="shared" si="52"/>
        <v>0</v>
      </c>
      <c r="U88" s="137">
        <f t="shared" si="52"/>
        <v>0</v>
      </c>
      <c r="V88" s="137">
        <f t="shared" ref="V88:AI88" si="53">SUM(V89:V89)</f>
        <v>0</v>
      </c>
      <c r="W88" s="137">
        <f t="shared" si="53"/>
        <v>0</v>
      </c>
      <c r="X88" s="137">
        <f t="shared" si="53"/>
        <v>0</v>
      </c>
      <c r="Y88" s="137">
        <f t="shared" si="53"/>
        <v>0</v>
      </c>
      <c r="Z88" s="137">
        <f t="shared" si="53"/>
        <v>0</v>
      </c>
      <c r="AA88" s="137">
        <f t="shared" si="53"/>
        <v>1200</v>
      </c>
      <c r="AB88" s="137">
        <f t="shared" si="53"/>
        <v>0</v>
      </c>
      <c r="AC88" s="137">
        <f t="shared" si="53"/>
        <v>0</v>
      </c>
      <c r="AD88" s="137">
        <f t="shared" si="53"/>
        <v>0</v>
      </c>
      <c r="AE88" s="137">
        <f t="shared" si="53"/>
        <v>0</v>
      </c>
      <c r="AF88" s="137">
        <f t="shared" si="53"/>
        <v>0</v>
      </c>
      <c r="AG88" s="137">
        <f t="shared" si="53"/>
        <v>0</v>
      </c>
      <c r="AH88" s="137">
        <f t="shared" si="53"/>
        <v>0</v>
      </c>
      <c r="AI88" s="128"/>
      <c r="AJ88" s="128"/>
      <c r="AK88" s="128"/>
      <c r="AL88" s="128"/>
      <c r="AM88" s="128"/>
      <c r="AN88" s="128"/>
      <c r="AO88" s="128"/>
      <c r="AP88" s="128"/>
      <c r="AQ88" s="128"/>
      <c r="AR88" s="128"/>
    </row>
    <row r="89" s="91" customFormat="1" ht="393" customHeight="1" spans="1:44">
      <c r="A89" s="109">
        <f>SUBTOTAL(103,$D$10:D89)</f>
        <v>38</v>
      </c>
      <c r="B89" s="110" t="s">
        <v>412</v>
      </c>
      <c r="C89" s="110" t="s">
        <v>59</v>
      </c>
      <c r="D89" s="110" t="s">
        <v>413</v>
      </c>
      <c r="E89" s="110" t="s">
        <v>414</v>
      </c>
      <c r="F89" s="110" t="s">
        <v>414</v>
      </c>
      <c r="G89" s="109" t="s">
        <v>63</v>
      </c>
      <c r="H89" s="109" t="s">
        <v>375</v>
      </c>
      <c r="I89" s="110" t="s">
        <v>376</v>
      </c>
      <c r="J89" s="110" t="s">
        <v>415</v>
      </c>
      <c r="K89" s="114">
        <v>1000</v>
      </c>
      <c r="L89" s="114">
        <v>1000</v>
      </c>
      <c r="M89" s="114">
        <v>1000</v>
      </c>
      <c r="N89" s="117">
        <v>1200</v>
      </c>
      <c r="O89" s="117">
        <f>Q89+R89+T89+U89+V89+W89+Y89+AA89+AB89+AD89+AE89</f>
        <v>1200</v>
      </c>
      <c r="P89" s="114">
        <f>Q89+R89+S89+T89+U89+V89+W89+X89+Y89+Z89</f>
        <v>0</v>
      </c>
      <c r="Q89" s="114"/>
      <c r="R89" s="114"/>
      <c r="S89" s="114"/>
      <c r="T89" s="114"/>
      <c r="U89" s="114"/>
      <c r="V89" s="114"/>
      <c r="W89" s="114"/>
      <c r="X89" s="114"/>
      <c r="Y89" s="114"/>
      <c r="Z89" s="114"/>
      <c r="AA89" s="114">
        <v>1200</v>
      </c>
      <c r="AB89" s="114"/>
      <c r="AC89" s="114"/>
      <c r="AD89" s="114"/>
      <c r="AE89" s="114"/>
      <c r="AF89" s="114"/>
      <c r="AG89" s="114"/>
      <c r="AH89" s="114"/>
      <c r="AI89" s="130" t="s">
        <v>416</v>
      </c>
      <c r="AJ89" s="129" t="s">
        <v>417</v>
      </c>
      <c r="AK89" s="130" t="s">
        <v>416</v>
      </c>
      <c r="AL89" s="129" t="s">
        <v>417</v>
      </c>
      <c r="AM89" s="130" t="s">
        <v>234</v>
      </c>
      <c r="AN89" s="199" t="s">
        <v>418</v>
      </c>
      <c r="AO89" s="158" t="s">
        <v>419</v>
      </c>
      <c r="AP89" s="114" t="s">
        <v>138</v>
      </c>
      <c r="AQ89" s="114" t="s">
        <v>139</v>
      </c>
      <c r="AR89" s="130"/>
    </row>
    <row r="90" s="78" customFormat="1" ht="30" customHeight="1" spans="1:44">
      <c r="A90" s="106" t="s">
        <v>52</v>
      </c>
      <c r="B90" s="107" t="s">
        <v>420</v>
      </c>
      <c r="C90" s="107"/>
      <c r="D90" s="107"/>
      <c r="E90" s="107"/>
      <c r="F90" s="107"/>
      <c r="G90" s="107"/>
      <c r="H90" s="107"/>
      <c r="I90" s="107"/>
      <c r="J90" s="107"/>
      <c r="K90" s="128"/>
      <c r="L90" s="128"/>
      <c r="M90" s="128"/>
      <c r="N90" s="128">
        <f t="shared" ref="N90:U90" si="54">N91+N105+N120</f>
        <v>9252</v>
      </c>
      <c r="O90" s="128">
        <f t="shared" si="54"/>
        <v>8908</v>
      </c>
      <c r="P90" s="137">
        <f t="shared" si="54"/>
        <v>4536</v>
      </c>
      <c r="Q90" s="137">
        <f t="shared" si="54"/>
        <v>1528</v>
      </c>
      <c r="R90" s="137">
        <f t="shared" si="54"/>
        <v>0</v>
      </c>
      <c r="S90" s="137">
        <f t="shared" si="54"/>
        <v>0</v>
      </c>
      <c r="T90" s="137">
        <f t="shared" si="54"/>
        <v>1798</v>
      </c>
      <c r="U90" s="137">
        <f t="shared" si="54"/>
        <v>610</v>
      </c>
      <c r="V90" s="137">
        <f t="shared" ref="V90:AI90" si="55">V91+V105+V120</f>
        <v>551</v>
      </c>
      <c r="W90" s="137">
        <f t="shared" si="55"/>
        <v>49</v>
      </c>
      <c r="X90" s="137">
        <f t="shared" si="55"/>
        <v>0</v>
      </c>
      <c r="Y90" s="137">
        <f t="shared" si="55"/>
        <v>0</v>
      </c>
      <c r="Z90" s="137">
        <f t="shared" si="55"/>
        <v>0</v>
      </c>
      <c r="AA90" s="137">
        <f t="shared" si="55"/>
        <v>4031</v>
      </c>
      <c r="AB90" s="137">
        <f t="shared" si="55"/>
        <v>0</v>
      </c>
      <c r="AC90" s="137">
        <f t="shared" si="55"/>
        <v>0</v>
      </c>
      <c r="AD90" s="137">
        <f t="shared" si="55"/>
        <v>126</v>
      </c>
      <c r="AE90" s="137">
        <f t="shared" si="55"/>
        <v>215</v>
      </c>
      <c r="AF90" s="137">
        <f t="shared" si="55"/>
        <v>344</v>
      </c>
      <c r="AG90" s="137">
        <f t="shared" si="55"/>
        <v>0</v>
      </c>
      <c r="AH90" s="137">
        <f t="shared" si="55"/>
        <v>0</v>
      </c>
      <c r="AI90" s="128"/>
      <c r="AJ90" s="128"/>
      <c r="AK90" s="128"/>
      <c r="AL90" s="128"/>
      <c r="AM90" s="128"/>
      <c r="AN90" s="128"/>
      <c r="AO90" s="128"/>
      <c r="AP90" s="128"/>
      <c r="AQ90" s="128"/>
      <c r="AR90" s="128"/>
    </row>
    <row r="91" s="78" customFormat="1" ht="30" customHeight="1" spans="1:44">
      <c r="A91" s="106" t="s">
        <v>54</v>
      </c>
      <c r="B91" s="107" t="s">
        <v>421</v>
      </c>
      <c r="C91" s="107"/>
      <c r="D91" s="107"/>
      <c r="E91" s="107"/>
      <c r="F91" s="107"/>
      <c r="G91" s="107"/>
      <c r="H91" s="107"/>
      <c r="I91" s="107"/>
      <c r="J91" s="107"/>
      <c r="K91" s="128"/>
      <c r="L91" s="128"/>
      <c r="M91" s="128"/>
      <c r="N91" s="128">
        <f t="shared" ref="N91:U91" si="56">N92+N93+N97+N99+N100+N101+N102+N103+N104</f>
        <v>1342</v>
      </c>
      <c r="O91" s="128">
        <f t="shared" si="56"/>
        <v>1342</v>
      </c>
      <c r="P91" s="137">
        <f t="shared" si="56"/>
        <v>1342</v>
      </c>
      <c r="Q91" s="137">
        <f t="shared" si="56"/>
        <v>744</v>
      </c>
      <c r="R91" s="137">
        <f t="shared" si="56"/>
        <v>0</v>
      </c>
      <c r="S91" s="137">
        <f t="shared" si="56"/>
        <v>0</v>
      </c>
      <c r="T91" s="137">
        <f t="shared" si="56"/>
        <v>598</v>
      </c>
      <c r="U91" s="137">
        <f t="shared" si="56"/>
        <v>0</v>
      </c>
      <c r="V91" s="137">
        <f t="shared" ref="V91:AI91" si="57">V92+V93+V97+V99+V100+V101+V102+V103+V104</f>
        <v>0</v>
      </c>
      <c r="W91" s="137">
        <f t="shared" si="57"/>
        <v>0</v>
      </c>
      <c r="X91" s="137">
        <f t="shared" si="57"/>
        <v>0</v>
      </c>
      <c r="Y91" s="137">
        <f t="shared" si="57"/>
        <v>0</v>
      </c>
      <c r="Z91" s="137">
        <f t="shared" si="57"/>
        <v>0</v>
      </c>
      <c r="AA91" s="137">
        <f t="shared" si="57"/>
        <v>0</v>
      </c>
      <c r="AB91" s="137">
        <f t="shared" si="57"/>
        <v>0</v>
      </c>
      <c r="AC91" s="137">
        <f t="shared" si="57"/>
        <v>0</v>
      </c>
      <c r="AD91" s="137">
        <f t="shared" si="57"/>
        <v>0</v>
      </c>
      <c r="AE91" s="137">
        <f t="shared" si="57"/>
        <v>0</v>
      </c>
      <c r="AF91" s="137">
        <f t="shared" si="57"/>
        <v>0</v>
      </c>
      <c r="AG91" s="137">
        <f t="shared" si="57"/>
        <v>0</v>
      </c>
      <c r="AH91" s="137">
        <f t="shared" si="57"/>
        <v>0</v>
      </c>
      <c r="AI91" s="128"/>
      <c r="AJ91" s="128"/>
      <c r="AK91" s="128"/>
      <c r="AL91" s="128"/>
      <c r="AM91" s="128"/>
      <c r="AN91" s="128"/>
      <c r="AO91" s="128"/>
      <c r="AP91" s="128"/>
      <c r="AQ91" s="128"/>
      <c r="AR91" s="128"/>
    </row>
    <row r="92" s="82" customFormat="1" ht="30" customHeight="1" spans="1:44">
      <c r="A92" s="108" t="s">
        <v>56</v>
      </c>
      <c r="B92" s="107" t="s">
        <v>422</v>
      </c>
      <c r="C92" s="107"/>
      <c r="D92" s="107"/>
      <c r="E92" s="107"/>
      <c r="F92" s="107"/>
      <c r="G92" s="107"/>
      <c r="H92" s="107"/>
      <c r="I92" s="107"/>
      <c r="J92" s="107"/>
      <c r="K92" s="159"/>
      <c r="L92" s="159"/>
      <c r="M92" s="159"/>
      <c r="N92" s="159"/>
      <c r="O92" s="159"/>
      <c r="P92" s="137"/>
      <c r="Q92" s="137"/>
      <c r="R92" s="137"/>
      <c r="S92" s="137"/>
      <c r="T92" s="137"/>
      <c r="U92" s="137"/>
      <c r="V92" s="137"/>
      <c r="W92" s="137"/>
      <c r="X92" s="137"/>
      <c r="Y92" s="137"/>
      <c r="Z92" s="137"/>
      <c r="AA92" s="137"/>
      <c r="AB92" s="137"/>
      <c r="AC92" s="137"/>
      <c r="AD92" s="137"/>
      <c r="AE92" s="137"/>
      <c r="AF92" s="137"/>
      <c r="AG92" s="137"/>
      <c r="AH92" s="137"/>
      <c r="AI92" s="159"/>
      <c r="AJ92" s="159"/>
      <c r="AK92" s="159"/>
      <c r="AL92" s="159"/>
      <c r="AM92" s="159"/>
      <c r="AN92" s="159"/>
      <c r="AO92" s="159"/>
      <c r="AP92" s="159"/>
      <c r="AQ92" s="159"/>
      <c r="AR92" s="159"/>
    </row>
    <row r="93" s="82" customFormat="1" ht="75" customHeight="1" spans="1:44">
      <c r="A93" s="108" t="s">
        <v>56</v>
      </c>
      <c r="B93" s="107" t="s">
        <v>423</v>
      </c>
      <c r="C93" s="107"/>
      <c r="D93" s="107"/>
      <c r="E93" s="107"/>
      <c r="F93" s="107"/>
      <c r="G93" s="107"/>
      <c r="H93" s="107"/>
      <c r="I93" s="107"/>
      <c r="J93" s="107"/>
      <c r="K93" s="159">
        <f t="shared" ref="K93:U93" si="58">SUM(K94:K96)</f>
        <v>20.846</v>
      </c>
      <c r="L93" s="159">
        <f t="shared" si="58"/>
        <v>3903</v>
      </c>
      <c r="M93" s="159">
        <f t="shared" si="58"/>
        <v>15421</v>
      </c>
      <c r="N93" s="159">
        <f t="shared" si="58"/>
        <v>1198</v>
      </c>
      <c r="O93" s="159">
        <f t="shared" si="58"/>
        <v>1198</v>
      </c>
      <c r="P93" s="137">
        <f t="shared" si="58"/>
        <v>1198</v>
      </c>
      <c r="Q93" s="137">
        <f t="shared" si="58"/>
        <v>600</v>
      </c>
      <c r="R93" s="137">
        <f t="shared" si="58"/>
        <v>0</v>
      </c>
      <c r="S93" s="137">
        <f t="shared" si="58"/>
        <v>0</v>
      </c>
      <c r="T93" s="137">
        <f t="shared" si="58"/>
        <v>598</v>
      </c>
      <c r="U93" s="137">
        <f t="shared" si="58"/>
        <v>0</v>
      </c>
      <c r="V93" s="137">
        <f t="shared" ref="V93:AI93" si="59">SUM(V94:V96)</f>
        <v>0</v>
      </c>
      <c r="W93" s="137">
        <f t="shared" si="59"/>
        <v>0</v>
      </c>
      <c r="X93" s="137">
        <f t="shared" si="59"/>
        <v>0</v>
      </c>
      <c r="Y93" s="137">
        <f t="shared" si="59"/>
        <v>0</v>
      </c>
      <c r="Z93" s="137">
        <f t="shared" si="59"/>
        <v>0</v>
      </c>
      <c r="AA93" s="137">
        <f t="shared" si="59"/>
        <v>0</v>
      </c>
      <c r="AB93" s="137">
        <f t="shared" si="59"/>
        <v>0</v>
      </c>
      <c r="AC93" s="137">
        <f t="shared" si="59"/>
        <v>0</v>
      </c>
      <c r="AD93" s="137">
        <f t="shared" si="59"/>
        <v>0</v>
      </c>
      <c r="AE93" s="137">
        <f t="shared" si="59"/>
        <v>0</v>
      </c>
      <c r="AF93" s="137">
        <f t="shared" si="59"/>
        <v>0</v>
      </c>
      <c r="AG93" s="137">
        <f t="shared" si="59"/>
        <v>0</v>
      </c>
      <c r="AH93" s="137">
        <f t="shared" si="59"/>
        <v>0</v>
      </c>
      <c r="AI93" s="159"/>
      <c r="AJ93" s="159"/>
      <c r="AK93" s="159"/>
      <c r="AL93" s="159"/>
      <c r="AM93" s="159"/>
      <c r="AN93" s="159"/>
      <c r="AO93" s="159"/>
      <c r="AP93" s="159"/>
      <c r="AQ93" s="159"/>
      <c r="AR93" s="159"/>
    </row>
    <row r="94" s="189" customFormat="1" ht="391" customHeight="1" spans="1:44">
      <c r="A94" s="109">
        <f>SUBTOTAL(103,$D$10:D94)</f>
        <v>39</v>
      </c>
      <c r="B94" s="110" t="s">
        <v>424</v>
      </c>
      <c r="C94" s="110" t="s">
        <v>59</v>
      </c>
      <c r="D94" s="117" t="s">
        <v>425</v>
      </c>
      <c r="E94" s="110" t="s">
        <v>426</v>
      </c>
      <c r="F94" s="110" t="s">
        <v>427</v>
      </c>
      <c r="G94" s="109" t="s">
        <v>63</v>
      </c>
      <c r="H94" s="109" t="s">
        <v>428</v>
      </c>
      <c r="I94" s="110" t="s">
        <v>312</v>
      </c>
      <c r="J94" s="144" t="s">
        <v>429</v>
      </c>
      <c r="K94" s="117">
        <v>11.346</v>
      </c>
      <c r="L94" s="114">
        <v>2398</v>
      </c>
      <c r="M94" s="114">
        <v>9397</v>
      </c>
      <c r="N94" s="117">
        <v>600</v>
      </c>
      <c r="O94" s="117">
        <f>Q94+R94+T94+U94+V94+W94+Y94+AA94+AB94+AD94+AE94</f>
        <v>600</v>
      </c>
      <c r="P94" s="114">
        <f>Q94+R94+S94+T94+U94+V94+W94+X94+Y94+Z94</f>
        <v>600</v>
      </c>
      <c r="Q94" s="114">
        <v>600</v>
      </c>
      <c r="R94" s="114"/>
      <c r="S94" s="114"/>
      <c r="T94" s="114"/>
      <c r="U94" s="114"/>
      <c r="V94" s="114"/>
      <c r="W94" s="114"/>
      <c r="X94" s="114"/>
      <c r="Y94" s="114"/>
      <c r="Z94" s="114"/>
      <c r="AA94" s="114"/>
      <c r="AB94" s="114"/>
      <c r="AC94" s="114"/>
      <c r="AD94" s="114"/>
      <c r="AE94" s="114"/>
      <c r="AF94" s="114"/>
      <c r="AG94" s="114"/>
      <c r="AH94" s="114"/>
      <c r="AI94" s="114" t="s">
        <v>416</v>
      </c>
      <c r="AJ94" s="117" t="s">
        <v>417</v>
      </c>
      <c r="AK94" s="114" t="s">
        <v>416</v>
      </c>
      <c r="AL94" s="117" t="s">
        <v>417</v>
      </c>
      <c r="AM94" s="114" t="s">
        <v>234</v>
      </c>
      <c r="AN94" s="199" t="s">
        <v>430</v>
      </c>
      <c r="AO94" s="199" t="s">
        <v>431</v>
      </c>
      <c r="AP94" s="114" t="s">
        <v>138</v>
      </c>
      <c r="AQ94" s="114" t="s">
        <v>147</v>
      </c>
      <c r="AR94" s="130"/>
    </row>
    <row r="95" s="195" customFormat="1" ht="391" customHeight="1" spans="1:44">
      <c r="A95" s="109">
        <f>SUBTOTAL(103,$D$10:D95)</f>
        <v>40</v>
      </c>
      <c r="B95" s="109" t="s">
        <v>432</v>
      </c>
      <c r="C95" s="109" t="s">
        <v>59</v>
      </c>
      <c r="D95" s="109" t="s">
        <v>433</v>
      </c>
      <c r="E95" s="109" t="s">
        <v>426</v>
      </c>
      <c r="F95" s="109" t="s">
        <v>427</v>
      </c>
      <c r="G95" s="109" t="s">
        <v>63</v>
      </c>
      <c r="H95" s="109" t="s">
        <v>434</v>
      </c>
      <c r="I95" s="109" t="s">
        <v>435</v>
      </c>
      <c r="J95" s="152" t="s">
        <v>436</v>
      </c>
      <c r="K95" s="114">
        <v>4.5</v>
      </c>
      <c r="L95" s="117">
        <v>709</v>
      </c>
      <c r="M95" s="117">
        <v>2800</v>
      </c>
      <c r="N95" s="117">
        <v>300</v>
      </c>
      <c r="O95" s="117">
        <f>Q95+R95+T95+U95+V95+W95+Y95+AA95+AB95+AD95+AE95</f>
        <v>300</v>
      </c>
      <c r="P95" s="114">
        <f>Q95+R95+S95+T95+U95+V95+W95+X95+Y95+Z95</f>
        <v>300</v>
      </c>
      <c r="Q95" s="114"/>
      <c r="R95" s="114"/>
      <c r="S95" s="114"/>
      <c r="T95" s="117">
        <v>300</v>
      </c>
      <c r="U95" s="117"/>
      <c r="V95" s="114"/>
      <c r="W95" s="114"/>
      <c r="X95" s="114"/>
      <c r="Y95" s="114"/>
      <c r="Z95" s="114"/>
      <c r="AA95" s="114"/>
      <c r="AB95" s="114"/>
      <c r="AC95" s="114"/>
      <c r="AD95" s="114"/>
      <c r="AE95" s="114"/>
      <c r="AF95" s="117"/>
      <c r="AG95" s="114"/>
      <c r="AH95" s="114"/>
      <c r="AI95" s="114" t="s">
        <v>131</v>
      </c>
      <c r="AJ95" s="114" t="s">
        <v>132</v>
      </c>
      <c r="AK95" s="114" t="s">
        <v>258</v>
      </c>
      <c r="AL95" s="114" t="s">
        <v>259</v>
      </c>
      <c r="AM95" s="130" t="s">
        <v>234</v>
      </c>
      <c r="AN95" s="211" t="s">
        <v>437</v>
      </c>
      <c r="AO95" s="211" t="s">
        <v>438</v>
      </c>
      <c r="AP95" s="114" t="s">
        <v>138</v>
      </c>
      <c r="AQ95" s="114" t="s">
        <v>139</v>
      </c>
      <c r="AR95" s="130"/>
    </row>
    <row r="96" s="195" customFormat="1" ht="391" customHeight="1" spans="1:44">
      <c r="A96" s="109">
        <f>SUBTOTAL(103,$D$10:D96)</f>
        <v>41</v>
      </c>
      <c r="B96" s="109" t="s">
        <v>439</v>
      </c>
      <c r="C96" s="109" t="s">
        <v>59</v>
      </c>
      <c r="D96" s="109" t="s">
        <v>440</v>
      </c>
      <c r="E96" s="109" t="s">
        <v>426</v>
      </c>
      <c r="F96" s="109" t="s">
        <v>427</v>
      </c>
      <c r="G96" s="109" t="s">
        <v>63</v>
      </c>
      <c r="H96" s="109" t="s">
        <v>158</v>
      </c>
      <c r="I96" s="109" t="s">
        <v>159</v>
      </c>
      <c r="J96" s="152" t="s">
        <v>441</v>
      </c>
      <c r="K96" s="114">
        <v>5</v>
      </c>
      <c r="L96" s="117">
        <v>796</v>
      </c>
      <c r="M96" s="117">
        <v>3224</v>
      </c>
      <c r="N96" s="117">
        <v>298</v>
      </c>
      <c r="O96" s="117">
        <f>Q96+R96+T96+U96+V96+W96+Y96+AA96+AB96+AD96+AE96</f>
        <v>298</v>
      </c>
      <c r="P96" s="114">
        <f>Q96+R96+S96+T96+U96+V96+W96+X96+Y96+Z96</f>
        <v>298</v>
      </c>
      <c r="Q96" s="114"/>
      <c r="R96" s="114"/>
      <c r="S96" s="114"/>
      <c r="T96" s="117">
        <v>298</v>
      </c>
      <c r="U96" s="117"/>
      <c r="V96" s="114"/>
      <c r="W96" s="114"/>
      <c r="X96" s="114"/>
      <c r="Y96" s="114"/>
      <c r="Z96" s="114"/>
      <c r="AA96" s="114"/>
      <c r="AB96" s="114"/>
      <c r="AC96" s="114"/>
      <c r="AD96" s="114"/>
      <c r="AE96" s="114"/>
      <c r="AF96" s="117"/>
      <c r="AG96" s="114"/>
      <c r="AH96" s="114"/>
      <c r="AI96" s="114" t="s">
        <v>94</v>
      </c>
      <c r="AJ96" s="114" t="s">
        <v>95</v>
      </c>
      <c r="AK96" s="114" t="s">
        <v>258</v>
      </c>
      <c r="AL96" s="114" t="s">
        <v>259</v>
      </c>
      <c r="AM96" s="130" t="s">
        <v>234</v>
      </c>
      <c r="AN96" s="211" t="s">
        <v>442</v>
      </c>
      <c r="AO96" s="211" t="s">
        <v>443</v>
      </c>
      <c r="AP96" s="114" t="s">
        <v>138</v>
      </c>
      <c r="AQ96" s="114" t="s">
        <v>139</v>
      </c>
      <c r="AR96" s="130"/>
    </row>
    <row r="97" s="82" customFormat="1" ht="30" customHeight="1" spans="1:44">
      <c r="A97" s="108" t="s">
        <v>56</v>
      </c>
      <c r="B97" s="107" t="s">
        <v>444</v>
      </c>
      <c r="C97" s="107"/>
      <c r="D97" s="107"/>
      <c r="E97" s="107"/>
      <c r="F97" s="107"/>
      <c r="G97" s="107"/>
      <c r="H97" s="107"/>
      <c r="I97" s="107"/>
      <c r="J97" s="107"/>
      <c r="K97" s="159">
        <f t="shared" ref="K97:U97" si="60">SUM(K98:K98)</f>
        <v>2.675</v>
      </c>
      <c r="L97" s="159">
        <f t="shared" si="60"/>
        <v>40</v>
      </c>
      <c r="M97" s="159">
        <f t="shared" si="60"/>
        <v>168</v>
      </c>
      <c r="N97" s="159">
        <f t="shared" si="60"/>
        <v>144</v>
      </c>
      <c r="O97" s="159">
        <f t="shared" si="60"/>
        <v>144</v>
      </c>
      <c r="P97" s="137">
        <f t="shared" si="60"/>
        <v>144</v>
      </c>
      <c r="Q97" s="137">
        <f t="shared" si="60"/>
        <v>144</v>
      </c>
      <c r="R97" s="137">
        <f t="shared" si="60"/>
        <v>0</v>
      </c>
      <c r="S97" s="137">
        <f t="shared" si="60"/>
        <v>0</v>
      </c>
      <c r="T97" s="137">
        <f t="shared" si="60"/>
        <v>0</v>
      </c>
      <c r="U97" s="137">
        <f t="shared" si="60"/>
        <v>0</v>
      </c>
      <c r="V97" s="137">
        <f t="shared" ref="V97:AI97" si="61">SUM(V98:V98)</f>
        <v>0</v>
      </c>
      <c r="W97" s="137">
        <f t="shared" si="61"/>
        <v>0</v>
      </c>
      <c r="X97" s="137">
        <f t="shared" si="61"/>
        <v>0</v>
      </c>
      <c r="Y97" s="137">
        <f t="shared" si="61"/>
        <v>0</v>
      </c>
      <c r="Z97" s="137">
        <f t="shared" si="61"/>
        <v>0</v>
      </c>
      <c r="AA97" s="137">
        <f t="shared" si="61"/>
        <v>0</v>
      </c>
      <c r="AB97" s="137">
        <f t="shared" si="61"/>
        <v>0</v>
      </c>
      <c r="AC97" s="137">
        <f t="shared" si="61"/>
        <v>0</v>
      </c>
      <c r="AD97" s="137">
        <f t="shared" si="61"/>
        <v>0</v>
      </c>
      <c r="AE97" s="137">
        <f t="shared" si="61"/>
        <v>0</v>
      </c>
      <c r="AF97" s="137">
        <f t="shared" si="61"/>
        <v>0</v>
      </c>
      <c r="AG97" s="137">
        <f t="shared" si="61"/>
        <v>0</v>
      </c>
      <c r="AH97" s="137">
        <f t="shared" si="61"/>
        <v>0</v>
      </c>
      <c r="AI97" s="159"/>
      <c r="AJ97" s="159"/>
      <c r="AK97" s="159"/>
      <c r="AL97" s="159"/>
      <c r="AM97" s="159"/>
      <c r="AN97" s="159"/>
      <c r="AO97" s="159"/>
      <c r="AP97" s="159"/>
      <c r="AQ97" s="159"/>
      <c r="AR97" s="159"/>
    </row>
    <row r="98" s="192" customFormat="1" ht="172" customHeight="1" spans="1:44">
      <c r="A98" s="109">
        <f>SUBTOTAL(103,$D$10:D98)</f>
        <v>42</v>
      </c>
      <c r="B98" s="109" t="s">
        <v>445</v>
      </c>
      <c r="C98" s="109" t="s">
        <v>59</v>
      </c>
      <c r="D98" s="109" t="s">
        <v>446</v>
      </c>
      <c r="E98" s="109" t="s">
        <v>426</v>
      </c>
      <c r="F98" s="109" t="s">
        <v>447</v>
      </c>
      <c r="G98" s="109" t="s">
        <v>63</v>
      </c>
      <c r="H98" s="109" t="s">
        <v>64</v>
      </c>
      <c r="I98" s="109" t="s">
        <v>65</v>
      </c>
      <c r="J98" s="110" t="s">
        <v>448</v>
      </c>
      <c r="K98" s="109">
        <v>2.675</v>
      </c>
      <c r="L98" s="109">
        <v>40</v>
      </c>
      <c r="M98" s="109">
        <v>168</v>
      </c>
      <c r="N98" s="109">
        <v>144</v>
      </c>
      <c r="O98" s="109">
        <f>Q98+R98+T98+U98+V98+W98+Y98+AA98+AB98+AD98+AE98</f>
        <v>144</v>
      </c>
      <c r="P98" s="109">
        <f>Q98+R98+S98+T98+U98+V98+W98+X98+Y98+Z98</f>
        <v>144</v>
      </c>
      <c r="Q98" s="109">
        <v>144</v>
      </c>
      <c r="R98" s="109"/>
      <c r="S98" s="109"/>
      <c r="T98" s="109"/>
      <c r="U98" s="109"/>
      <c r="V98" s="109"/>
      <c r="W98" s="109"/>
      <c r="X98" s="109"/>
      <c r="Y98" s="109"/>
      <c r="Z98" s="109"/>
      <c r="AA98" s="109"/>
      <c r="AB98" s="109"/>
      <c r="AC98" s="109"/>
      <c r="AD98" s="109"/>
      <c r="AE98" s="109"/>
      <c r="AF98" s="109"/>
      <c r="AG98" s="109"/>
      <c r="AH98" s="109"/>
      <c r="AI98" s="109" t="s">
        <v>67</v>
      </c>
      <c r="AJ98" s="109" t="s">
        <v>68</v>
      </c>
      <c r="AK98" s="109" t="s">
        <v>69</v>
      </c>
      <c r="AL98" s="114" t="s">
        <v>70</v>
      </c>
      <c r="AM98" s="114" t="s">
        <v>71</v>
      </c>
      <c r="AN98" s="211" t="s">
        <v>449</v>
      </c>
      <c r="AO98" s="211" t="s">
        <v>450</v>
      </c>
      <c r="AP98" s="114" t="s">
        <v>138</v>
      </c>
      <c r="AQ98" s="222" t="s">
        <v>139</v>
      </c>
      <c r="AR98" s="117"/>
    </row>
    <row r="99" s="82" customFormat="1" ht="30" customHeight="1" spans="1:44">
      <c r="A99" s="108" t="s">
        <v>56</v>
      </c>
      <c r="B99" s="107" t="s">
        <v>451</v>
      </c>
      <c r="C99" s="107"/>
      <c r="D99" s="107"/>
      <c r="E99" s="107"/>
      <c r="F99" s="107"/>
      <c r="G99" s="107"/>
      <c r="H99" s="107"/>
      <c r="I99" s="107"/>
      <c r="J99" s="107"/>
      <c r="K99" s="159"/>
      <c r="L99" s="159"/>
      <c r="M99" s="159"/>
      <c r="N99" s="159"/>
      <c r="O99" s="159"/>
      <c r="P99" s="137"/>
      <c r="Q99" s="137"/>
      <c r="R99" s="137"/>
      <c r="S99" s="137"/>
      <c r="T99" s="137"/>
      <c r="U99" s="137"/>
      <c r="V99" s="137"/>
      <c r="W99" s="137"/>
      <c r="X99" s="137"/>
      <c r="Y99" s="137"/>
      <c r="Z99" s="137"/>
      <c r="AA99" s="137"/>
      <c r="AB99" s="137"/>
      <c r="AC99" s="137"/>
      <c r="AD99" s="137"/>
      <c r="AE99" s="137"/>
      <c r="AF99" s="137"/>
      <c r="AG99" s="137"/>
      <c r="AH99" s="137"/>
      <c r="AI99" s="159"/>
      <c r="AJ99" s="159"/>
      <c r="AK99" s="159"/>
      <c r="AL99" s="159"/>
      <c r="AM99" s="159"/>
      <c r="AN99" s="159"/>
      <c r="AO99" s="159"/>
      <c r="AP99" s="159"/>
      <c r="AQ99" s="159"/>
      <c r="AR99" s="159"/>
    </row>
    <row r="100" s="82" customFormat="1" ht="30" customHeight="1" spans="1:44">
      <c r="A100" s="108" t="s">
        <v>56</v>
      </c>
      <c r="B100" s="107" t="s">
        <v>452</v>
      </c>
      <c r="C100" s="107"/>
      <c r="D100" s="107"/>
      <c r="E100" s="107"/>
      <c r="F100" s="107"/>
      <c r="G100" s="107"/>
      <c r="H100" s="107"/>
      <c r="I100" s="107"/>
      <c r="J100" s="107"/>
      <c r="K100" s="159"/>
      <c r="L100" s="159"/>
      <c r="M100" s="159"/>
      <c r="N100" s="159"/>
      <c r="O100" s="159"/>
      <c r="P100" s="137"/>
      <c r="Q100" s="137"/>
      <c r="R100" s="137"/>
      <c r="S100" s="137"/>
      <c r="T100" s="137"/>
      <c r="U100" s="137"/>
      <c r="V100" s="137"/>
      <c r="W100" s="137"/>
      <c r="X100" s="137"/>
      <c r="Y100" s="137"/>
      <c r="Z100" s="137"/>
      <c r="AA100" s="137"/>
      <c r="AB100" s="137"/>
      <c r="AC100" s="137"/>
      <c r="AD100" s="137"/>
      <c r="AE100" s="137"/>
      <c r="AF100" s="137"/>
      <c r="AG100" s="137"/>
      <c r="AH100" s="137"/>
      <c r="AI100" s="159"/>
      <c r="AJ100" s="159"/>
      <c r="AK100" s="159"/>
      <c r="AL100" s="159"/>
      <c r="AM100" s="159"/>
      <c r="AN100" s="159"/>
      <c r="AO100" s="159"/>
      <c r="AP100" s="159"/>
      <c r="AQ100" s="159"/>
      <c r="AR100" s="159"/>
    </row>
    <row r="101" s="82" customFormat="1" ht="30" customHeight="1" spans="1:44">
      <c r="A101" s="108" t="s">
        <v>56</v>
      </c>
      <c r="B101" s="107" t="s">
        <v>453</v>
      </c>
      <c r="C101" s="107"/>
      <c r="D101" s="107"/>
      <c r="E101" s="107"/>
      <c r="F101" s="107"/>
      <c r="G101" s="107"/>
      <c r="H101" s="107"/>
      <c r="I101" s="107"/>
      <c r="J101" s="107"/>
      <c r="K101" s="159"/>
      <c r="L101" s="159"/>
      <c r="M101" s="159"/>
      <c r="N101" s="159"/>
      <c r="O101" s="159"/>
      <c r="P101" s="137"/>
      <c r="Q101" s="137"/>
      <c r="R101" s="137"/>
      <c r="S101" s="137"/>
      <c r="T101" s="137"/>
      <c r="U101" s="137"/>
      <c r="V101" s="137"/>
      <c r="W101" s="137"/>
      <c r="X101" s="137"/>
      <c r="Y101" s="137"/>
      <c r="Z101" s="137"/>
      <c r="AA101" s="137"/>
      <c r="AB101" s="137"/>
      <c r="AC101" s="137"/>
      <c r="AD101" s="137"/>
      <c r="AE101" s="137"/>
      <c r="AF101" s="137"/>
      <c r="AG101" s="137"/>
      <c r="AH101" s="137"/>
      <c r="AI101" s="159"/>
      <c r="AJ101" s="159"/>
      <c r="AK101" s="159"/>
      <c r="AL101" s="159"/>
      <c r="AM101" s="159"/>
      <c r="AN101" s="159"/>
      <c r="AO101" s="159"/>
      <c r="AP101" s="159"/>
      <c r="AQ101" s="159"/>
      <c r="AR101" s="159"/>
    </row>
    <row r="102" s="82" customFormat="1" ht="30" customHeight="1" spans="1:44">
      <c r="A102" s="108" t="s">
        <v>56</v>
      </c>
      <c r="B102" s="107" t="s">
        <v>454</v>
      </c>
      <c r="C102" s="107"/>
      <c r="D102" s="107"/>
      <c r="E102" s="107"/>
      <c r="F102" s="107"/>
      <c r="G102" s="107"/>
      <c r="H102" s="107"/>
      <c r="I102" s="107"/>
      <c r="J102" s="107"/>
      <c r="K102" s="159"/>
      <c r="L102" s="159"/>
      <c r="M102" s="159"/>
      <c r="N102" s="159"/>
      <c r="O102" s="159"/>
      <c r="P102" s="137"/>
      <c r="Q102" s="137"/>
      <c r="R102" s="137"/>
      <c r="S102" s="137"/>
      <c r="T102" s="137"/>
      <c r="U102" s="137"/>
      <c r="V102" s="137"/>
      <c r="W102" s="137"/>
      <c r="X102" s="137"/>
      <c r="Y102" s="137"/>
      <c r="Z102" s="137"/>
      <c r="AA102" s="137"/>
      <c r="AB102" s="137"/>
      <c r="AC102" s="137"/>
      <c r="AD102" s="137"/>
      <c r="AE102" s="137"/>
      <c r="AF102" s="137"/>
      <c r="AG102" s="137"/>
      <c r="AH102" s="137"/>
      <c r="AI102" s="159"/>
      <c r="AJ102" s="159"/>
      <c r="AK102" s="159"/>
      <c r="AL102" s="159"/>
      <c r="AM102" s="159"/>
      <c r="AN102" s="159"/>
      <c r="AO102" s="159"/>
      <c r="AP102" s="159"/>
      <c r="AQ102" s="159"/>
      <c r="AR102" s="159"/>
    </row>
    <row r="103" s="82" customFormat="1" ht="30" customHeight="1" spans="1:44">
      <c r="A103" s="108" t="s">
        <v>56</v>
      </c>
      <c r="B103" s="107" t="s">
        <v>455</v>
      </c>
      <c r="C103" s="107"/>
      <c r="D103" s="107"/>
      <c r="E103" s="107"/>
      <c r="F103" s="107"/>
      <c r="G103" s="107"/>
      <c r="H103" s="107"/>
      <c r="I103" s="107"/>
      <c r="J103" s="107"/>
      <c r="K103" s="159"/>
      <c r="L103" s="159"/>
      <c r="M103" s="159"/>
      <c r="N103" s="159"/>
      <c r="O103" s="159"/>
      <c r="P103" s="137"/>
      <c r="Q103" s="137"/>
      <c r="R103" s="137"/>
      <c r="S103" s="137"/>
      <c r="T103" s="137"/>
      <c r="U103" s="137"/>
      <c r="V103" s="137"/>
      <c r="W103" s="137"/>
      <c r="X103" s="137"/>
      <c r="Y103" s="137"/>
      <c r="Z103" s="137"/>
      <c r="AA103" s="137"/>
      <c r="AB103" s="137"/>
      <c r="AC103" s="137"/>
      <c r="AD103" s="137"/>
      <c r="AE103" s="137"/>
      <c r="AF103" s="137"/>
      <c r="AG103" s="137"/>
      <c r="AH103" s="137"/>
      <c r="AI103" s="159"/>
      <c r="AJ103" s="159"/>
      <c r="AK103" s="159"/>
      <c r="AL103" s="159"/>
      <c r="AM103" s="159"/>
      <c r="AN103" s="159"/>
      <c r="AO103" s="159"/>
      <c r="AP103" s="159"/>
      <c r="AQ103" s="159"/>
      <c r="AR103" s="159"/>
    </row>
    <row r="104" s="82" customFormat="1" ht="30" customHeight="1" spans="1:44">
      <c r="A104" s="108" t="s">
        <v>56</v>
      </c>
      <c r="B104" s="107" t="s">
        <v>456</v>
      </c>
      <c r="C104" s="107"/>
      <c r="D104" s="107"/>
      <c r="E104" s="107"/>
      <c r="F104" s="107"/>
      <c r="G104" s="107"/>
      <c r="H104" s="107"/>
      <c r="I104" s="107"/>
      <c r="J104" s="107"/>
      <c r="K104" s="159"/>
      <c r="L104" s="159"/>
      <c r="M104" s="159"/>
      <c r="N104" s="159"/>
      <c r="O104" s="159"/>
      <c r="P104" s="137"/>
      <c r="Q104" s="137"/>
      <c r="R104" s="137"/>
      <c r="S104" s="137"/>
      <c r="T104" s="137"/>
      <c r="U104" s="137"/>
      <c r="V104" s="137"/>
      <c r="W104" s="137"/>
      <c r="X104" s="137"/>
      <c r="Y104" s="137"/>
      <c r="Z104" s="137"/>
      <c r="AA104" s="137"/>
      <c r="AB104" s="137"/>
      <c r="AC104" s="137"/>
      <c r="AD104" s="137"/>
      <c r="AE104" s="137"/>
      <c r="AF104" s="137"/>
      <c r="AG104" s="137"/>
      <c r="AH104" s="137"/>
      <c r="AI104" s="159"/>
      <c r="AJ104" s="159"/>
      <c r="AK104" s="159"/>
      <c r="AL104" s="159"/>
      <c r="AM104" s="159"/>
      <c r="AN104" s="159"/>
      <c r="AO104" s="159"/>
      <c r="AP104" s="159"/>
      <c r="AQ104" s="159"/>
      <c r="AR104" s="159"/>
    </row>
    <row r="105" s="82" customFormat="1" ht="30" customHeight="1" spans="1:44">
      <c r="A105" s="155" t="s">
        <v>54</v>
      </c>
      <c r="B105" s="107" t="s">
        <v>457</v>
      </c>
      <c r="C105" s="107"/>
      <c r="D105" s="107"/>
      <c r="E105" s="107"/>
      <c r="F105" s="107"/>
      <c r="G105" s="107"/>
      <c r="H105" s="107"/>
      <c r="I105" s="107"/>
      <c r="J105" s="107"/>
      <c r="K105" s="159"/>
      <c r="L105" s="159"/>
      <c r="M105" s="159"/>
      <c r="N105" s="159">
        <f t="shared" ref="N105:U105" si="62">N106+N107+N108+N109</f>
        <v>7910</v>
      </c>
      <c r="O105" s="159">
        <f t="shared" si="62"/>
        <v>7566</v>
      </c>
      <c r="P105" s="137">
        <f t="shared" si="62"/>
        <v>3194</v>
      </c>
      <c r="Q105" s="137">
        <f t="shared" si="62"/>
        <v>784</v>
      </c>
      <c r="R105" s="137">
        <f t="shared" si="62"/>
        <v>0</v>
      </c>
      <c r="S105" s="137">
        <f t="shared" si="62"/>
        <v>0</v>
      </c>
      <c r="T105" s="137">
        <f t="shared" si="62"/>
        <v>1200</v>
      </c>
      <c r="U105" s="137">
        <f t="shared" si="62"/>
        <v>610</v>
      </c>
      <c r="V105" s="137">
        <f t="shared" ref="V105:AI105" si="63">V106+V107+V108+V109</f>
        <v>551</v>
      </c>
      <c r="W105" s="137">
        <f t="shared" si="63"/>
        <v>49</v>
      </c>
      <c r="X105" s="137">
        <f t="shared" si="63"/>
        <v>0</v>
      </c>
      <c r="Y105" s="137">
        <f t="shared" si="63"/>
        <v>0</v>
      </c>
      <c r="Z105" s="137">
        <f t="shared" si="63"/>
        <v>0</v>
      </c>
      <c r="AA105" s="137">
        <f t="shared" si="63"/>
        <v>4031</v>
      </c>
      <c r="AB105" s="137">
        <f t="shared" si="63"/>
        <v>0</v>
      </c>
      <c r="AC105" s="137">
        <f t="shared" si="63"/>
        <v>0</v>
      </c>
      <c r="AD105" s="137">
        <f t="shared" si="63"/>
        <v>126</v>
      </c>
      <c r="AE105" s="137">
        <f t="shared" si="63"/>
        <v>215</v>
      </c>
      <c r="AF105" s="137">
        <f t="shared" si="63"/>
        <v>344</v>
      </c>
      <c r="AG105" s="137">
        <f t="shared" si="63"/>
        <v>0</v>
      </c>
      <c r="AH105" s="137">
        <f t="shared" si="63"/>
        <v>0</v>
      </c>
      <c r="AI105" s="159"/>
      <c r="AJ105" s="159"/>
      <c r="AK105" s="159"/>
      <c r="AL105" s="159"/>
      <c r="AM105" s="159"/>
      <c r="AN105" s="159"/>
      <c r="AO105" s="159"/>
      <c r="AP105" s="159"/>
      <c r="AQ105" s="159"/>
      <c r="AR105" s="159"/>
    </row>
    <row r="106" s="82" customFormat="1" ht="30" customHeight="1" spans="1:44">
      <c r="A106" s="108" t="s">
        <v>56</v>
      </c>
      <c r="B106" s="107" t="s">
        <v>458</v>
      </c>
      <c r="C106" s="107"/>
      <c r="D106" s="107"/>
      <c r="E106" s="107"/>
      <c r="F106" s="107"/>
      <c r="G106" s="107"/>
      <c r="H106" s="107"/>
      <c r="I106" s="107"/>
      <c r="J106" s="107"/>
      <c r="K106" s="159"/>
      <c r="L106" s="159"/>
      <c r="M106" s="159"/>
      <c r="N106" s="159"/>
      <c r="O106" s="159"/>
      <c r="P106" s="137"/>
      <c r="Q106" s="137"/>
      <c r="R106" s="137"/>
      <c r="S106" s="137"/>
      <c r="T106" s="137"/>
      <c r="U106" s="137"/>
      <c r="V106" s="137"/>
      <c r="W106" s="137"/>
      <c r="X106" s="137"/>
      <c r="Y106" s="137"/>
      <c r="Z106" s="137"/>
      <c r="AA106" s="137"/>
      <c r="AB106" s="137"/>
      <c r="AC106" s="137"/>
      <c r="AD106" s="137"/>
      <c r="AE106" s="137"/>
      <c r="AF106" s="137"/>
      <c r="AG106" s="137"/>
      <c r="AH106" s="137"/>
      <c r="AI106" s="159"/>
      <c r="AJ106" s="159"/>
      <c r="AK106" s="159"/>
      <c r="AL106" s="159"/>
      <c r="AM106" s="159"/>
      <c r="AN106" s="159"/>
      <c r="AO106" s="159"/>
      <c r="AP106" s="159"/>
      <c r="AQ106" s="159"/>
      <c r="AR106" s="159"/>
    </row>
    <row r="107" s="82" customFormat="1" ht="30" customHeight="1" spans="1:44">
      <c r="A107" s="108" t="s">
        <v>56</v>
      </c>
      <c r="B107" s="107" t="s">
        <v>459</v>
      </c>
      <c r="C107" s="107"/>
      <c r="D107" s="107"/>
      <c r="E107" s="107"/>
      <c r="F107" s="107"/>
      <c r="G107" s="107"/>
      <c r="H107" s="107"/>
      <c r="I107" s="107"/>
      <c r="J107" s="107"/>
      <c r="K107" s="159"/>
      <c r="L107" s="159"/>
      <c r="M107" s="159"/>
      <c r="N107" s="159"/>
      <c r="O107" s="159"/>
      <c r="P107" s="137"/>
      <c r="Q107" s="137"/>
      <c r="R107" s="137"/>
      <c r="S107" s="137"/>
      <c r="T107" s="137"/>
      <c r="U107" s="137"/>
      <c r="V107" s="137"/>
      <c r="W107" s="137"/>
      <c r="X107" s="137"/>
      <c r="Y107" s="137"/>
      <c r="Z107" s="137"/>
      <c r="AA107" s="137"/>
      <c r="AB107" s="137"/>
      <c r="AC107" s="137"/>
      <c r="AD107" s="137"/>
      <c r="AE107" s="137"/>
      <c r="AF107" s="137"/>
      <c r="AG107" s="137"/>
      <c r="AH107" s="137"/>
      <c r="AI107" s="159"/>
      <c r="AJ107" s="159"/>
      <c r="AK107" s="159"/>
      <c r="AL107" s="159"/>
      <c r="AM107" s="159"/>
      <c r="AN107" s="159"/>
      <c r="AO107" s="159"/>
      <c r="AP107" s="159"/>
      <c r="AQ107" s="159"/>
      <c r="AR107" s="159"/>
    </row>
    <row r="108" s="82" customFormat="1" ht="30" customHeight="1" spans="1:44">
      <c r="A108" s="108" t="s">
        <v>56</v>
      </c>
      <c r="B108" s="107" t="s">
        <v>460</v>
      </c>
      <c r="C108" s="107"/>
      <c r="D108" s="107"/>
      <c r="E108" s="107"/>
      <c r="F108" s="107"/>
      <c r="G108" s="107"/>
      <c r="H108" s="107"/>
      <c r="I108" s="107"/>
      <c r="J108" s="107"/>
      <c r="K108" s="159"/>
      <c r="L108" s="159"/>
      <c r="M108" s="159"/>
      <c r="N108" s="159"/>
      <c r="O108" s="159"/>
      <c r="P108" s="137"/>
      <c r="Q108" s="137"/>
      <c r="R108" s="137"/>
      <c r="S108" s="137"/>
      <c r="T108" s="137"/>
      <c r="U108" s="137"/>
      <c r="V108" s="137"/>
      <c r="W108" s="137"/>
      <c r="X108" s="137"/>
      <c r="Y108" s="137"/>
      <c r="Z108" s="137"/>
      <c r="AA108" s="137"/>
      <c r="AB108" s="137"/>
      <c r="AC108" s="137"/>
      <c r="AD108" s="137"/>
      <c r="AE108" s="137"/>
      <c r="AF108" s="137"/>
      <c r="AG108" s="137"/>
      <c r="AH108" s="137"/>
      <c r="AI108" s="159"/>
      <c r="AJ108" s="159"/>
      <c r="AK108" s="159"/>
      <c r="AL108" s="159"/>
      <c r="AM108" s="159"/>
      <c r="AN108" s="159"/>
      <c r="AO108" s="159"/>
      <c r="AP108" s="159"/>
      <c r="AQ108" s="159"/>
      <c r="AR108" s="159"/>
    </row>
    <row r="109" s="82" customFormat="1" ht="30" customHeight="1" spans="1:44">
      <c r="A109" s="108" t="s">
        <v>56</v>
      </c>
      <c r="B109" s="107" t="s">
        <v>461</v>
      </c>
      <c r="C109" s="107"/>
      <c r="D109" s="107"/>
      <c r="E109" s="107"/>
      <c r="F109" s="107"/>
      <c r="G109" s="107"/>
      <c r="H109" s="107"/>
      <c r="I109" s="107"/>
      <c r="J109" s="107"/>
      <c r="K109" s="159">
        <f t="shared" ref="K109:U109" si="64">SUM(K110:K119)</f>
        <v>12.3</v>
      </c>
      <c r="L109" s="159">
        <f t="shared" si="64"/>
        <v>9185</v>
      </c>
      <c r="M109" s="159">
        <f t="shared" si="64"/>
        <v>35899</v>
      </c>
      <c r="N109" s="159">
        <f t="shared" si="64"/>
        <v>7910</v>
      </c>
      <c r="O109" s="159">
        <f t="shared" si="64"/>
        <v>7566</v>
      </c>
      <c r="P109" s="137">
        <f t="shared" si="64"/>
        <v>3194</v>
      </c>
      <c r="Q109" s="137">
        <f t="shared" si="64"/>
        <v>784</v>
      </c>
      <c r="R109" s="137">
        <f t="shared" si="64"/>
        <v>0</v>
      </c>
      <c r="S109" s="137">
        <f t="shared" si="64"/>
        <v>0</v>
      </c>
      <c r="T109" s="137">
        <f t="shared" si="64"/>
        <v>1200</v>
      </c>
      <c r="U109" s="137">
        <f t="shared" si="64"/>
        <v>610</v>
      </c>
      <c r="V109" s="137">
        <f t="shared" ref="V109:AI109" si="65">SUM(V110:V119)</f>
        <v>551</v>
      </c>
      <c r="W109" s="137">
        <f t="shared" si="65"/>
        <v>49</v>
      </c>
      <c r="X109" s="137">
        <f t="shared" si="65"/>
        <v>0</v>
      </c>
      <c r="Y109" s="137">
        <f t="shared" si="65"/>
        <v>0</v>
      </c>
      <c r="Z109" s="137">
        <f t="shared" si="65"/>
        <v>0</v>
      </c>
      <c r="AA109" s="137">
        <f t="shared" si="65"/>
        <v>4031</v>
      </c>
      <c r="AB109" s="137">
        <f t="shared" si="65"/>
        <v>0</v>
      </c>
      <c r="AC109" s="137">
        <f t="shared" si="65"/>
        <v>0</v>
      </c>
      <c r="AD109" s="137">
        <f t="shared" si="65"/>
        <v>126</v>
      </c>
      <c r="AE109" s="137">
        <f t="shared" si="65"/>
        <v>215</v>
      </c>
      <c r="AF109" s="137">
        <f t="shared" si="65"/>
        <v>344</v>
      </c>
      <c r="AG109" s="137">
        <f t="shared" si="65"/>
        <v>0</v>
      </c>
      <c r="AH109" s="137">
        <f t="shared" si="65"/>
        <v>0</v>
      </c>
      <c r="AI109" s="159"/>
      <c r="AJ109" s="159"/>
      <c r="AK109" s="159"/>
      <c r="AL109" s="159"/>
      <c r="AM109" s="159"/>
      <c r="AN109" s="159"/>
      <c r="AO109" s="159"/>
      <c r="AP109" s="159"/>
      <c r="AQ109" s="159"/>
      <c r="AR109" s="159"/>
    </row>
    <row r="110" s="189" customFormat="1" ht="280" customHeight="1" spans="1:44">
      <c r="A110" s="109">
        <f>SUBTOTAL(103,$D$10:D110)</f>
        <v>43</v>
      </c>
      <c r="B110" s="110" t="s">
        <v>462</v>
      </c>
      <c r="C110" s="114" t="s">
        <v>59</v>
      </c>
      <c r="D110" s="117" t="s">
        <v>463</v>
      </c>
      <c r="E110" s="109" t="s">
        <v>464</v>
      </c>
      <c r="F110" s="154" t="s">
        <v>465</v>
      </c>
      <c r="G110" s="109" t="s">
        <v>63</v>
      </c>
      <c r="H110" s="109" t="s">
        <v>199</v>
      </c>
      <c r="I110" s="109" t="s">
        <v>79</v>
      </c>
      <c r="J110" s="199" t="s">
        <v>466</v>
      </c>
      <c r="K110" s="114">
        <v>1</v>
      </c>
      <c r="L110" s="117">
        <v>612</v>
      </c>
      <c r="M110" s="114">
        <v>2768</v>
      </c>
      <c r="N110" s="117">
        <v>3200</v>
      </c>
      <c r="O110" s="117">
        <f t="shared" ref="O110:O119" si="66">Q110+R110+T110+U110+V110+W110+Y110+AA110+AB110+AD110+AE110</f>
        <v>3028</v>
      </c>
      <c r="P110" s="114">
        <f t="shared" ref="P110:P119" si="67">Q110+R110+S110+T110+U110+V110+W110+X110+Y110+Z110</f>
        <v>312</v>
      </c>
      <c r="Q110" s="117">
        <v>312</v>
      </c>
      <c r="R110" s="117"/>
      <c r="S110" s="117"/>
      <c r="T110" s="114"/>
      <c r="U110" s="114"/>
      <c r="V110" s="114"/>
      <c r="W110" s="114"/>
      <c r="X110" s="114"/>
      <c r="Y110" s="114"/>
      <c r="Z110" s="114"/>
      <c r="AA110" s="114">
        <v>2543</v>
      </c>
      <c r="AB110" s="114"/>
      <c r="AC110" s="114"/>
      <c r="AD110" s="114">
        <v>63</v>
      </c>
      <c r="AE110" s="114">
        <v>110</v>
      </c>
      <c r="AF110" s="114">
        <v>172</v>
      </c>
      <c r="AG110" s="114" t="s">
        <v>467</v>
      </c>
      <c r="AH110" s="114"/>
      <c r="AI110" s="129" t="s">
        <v>87</v>
      </c>
      <c r="AJ110" s="129" t="s">
        <v>88</v>
      </c>
      <c r="AK110" s="130" t="s">
        <v>468</v>
      </c>
      <c r="AL110" s="130" t="s">
        <v>469</v>
      </c>
      <c r="AM110" s="130" t="s">
        <v>71</v>
      </c>
      <c r="AN110" s="145" t="s">
        <v>470</v>
      </c>
      <c r="AO110" s="145" t="s">
        <v>471</v>
      </c>
      <c r="AP110" s="114" t="s">
        <v>138</v>
      </c>
      <c r="AQ110" s="114" t="s">
        <v>139</v>
      </c>
      <c r="AR110" s="130"/>
    </row>
    <row r="111" s="91" customFormat="1" ht="189" customHeight="1" spans="1:44">
      <c r="A111" s="109">
        <f>SUBTOTAL(103,$D$10:D111)</f>
        <v>44</v>
      </c>
      <c r="B111" s="110" t="s">
        <v>472</v>
      </c>
      <c r="C111" s="114" t="s">
        <v>59</v>
      </c>
      <c r="D111" s="109" t="s">
        <v>473</v>
      </c>
      <c r="E111" s="109" t="s">
        <v>464</v>
      </c>
      <c r="F111" s="110" t="s">
        <v>465</v>
      </c>
      <c r="G111" s="114" t="s">
        <v>63</v>
      </c>
      <c r="H111" s="114" t="s">
        <v>474</v>
      </c>
      <c r="I111" s="129" t="s">
        <v>475</v>
      </c>
      <c r="J111" s="110" t="s">
        <v>476</v>
      </c>
      <c r="K111" s="114">
        <v>3.3</v>
      </c>
      <c r="L111" s="114">
        <v>5117</v>
      </c>
      <c r="M111" s="114">
        <v>19649</v>
      </c>
      <c r="N111" s="117">
        <v>600</v>
      </c>
      <c r="O111" s="217">
        <f t="shared" si="66"/>
        <v>600</v>
      </c>
      <c r="P111" s="218">
        <f t="shared" si="67"/>
        <v>600</v>
      </c>
      <c r="Q111" s="218"/>
      <c r="R111" s="218"/>
      <c r="S111" s="218"/>
      <c r="T111" s="218"/>
      <c r="U111" s="218"/>
      <c r="V111" s="218">
        <v>551</v>
      </c>
      <c r="W111" s="218">
        <v>49</v>
      </c>
      <c r="X111" s="218"/>
      <c r="Y111" s="218"/>
      <c r="Z111" s="218"/>
      <c r="AA111" s="218"/>
      <c r="AB111" s="218"/>
      <c r="AC111" s="218"/>
      <c r="AD111" s="218"/>
      <c r="AE111" s="218"/>
      <c r="AF111" s="218"/>
      <c r="AG111" s="218"/>
      <c r="AH111" s="218"/>
      <c r="AI111" s="114" t="s">
        <v>94</v>
      </c>
      <c r="AJ111" s="114" t="s">
        <v>95</v>
      </c>
      <c r="AK111" s="114" t="s">
        <v>477</v>
      </c>
      <c r="AL111" s="114" t="s">
        <v>478</v>
      </c>
      <c r="AM111" s="114" t="s">
        <v>479</v>
      </c>
      <c r="AN111" s="199" t="s">
        <v>480</v>
      </c>
      <c r="AO111" s="158" t="s">
        <v>481</v>
      </c>
      <c r="AP111" s="218" t="s">
        <v>138</v>
      </c>
      <c r="AQ111" s="218" t="s">
        <v>139</v>
      </c>
      <c r="AR111" s="114"/>
    </row>
    <row r="112" s="195" customFormat="1" ht="238" customHeight="1" spans="1:44">
      <c r="A112" s="109">
        <f>SUBTOTAL(103,$D$10:D112)</f>
        <v>45</v>
      </c>
      <c r="B112" s="109" t="s">
        <v>482</v>
      </c>
      <c r="C112" s="109" t="s">
        <v>59</v>
      </c>
      <c r="D112" s="109" t="s">
        <v>483</v>
      </c>
      <c r="E112" s="109" t="s">
        <v>464</v>
      </c>
      <c r="F112" s="109" t="s">
        <v>465</v>
      </c>
      <c r="G112" s="109" t="s">
        <v>63</v>
      </c>
      <c r="H112" s="109" t="s">
        <v>484</v>
      </c>
      <c r="I112" s="109" t="s">
        <v>79</v>
      </c>
      <c r="J112" s="152" t="s">
        <v>485</v>
      </c>
      <c r="K112" s="114">
        <v>1</v>
      </c>
      <c r="L112" s="117">
        <v>477</v>
      </c>
      <c r="M112" s="117">
        <v>1925</v>
      </c>
      <c r="N112" s="117">
        <v>310</v>
      </c>
      <c r="O112" s="117">
        <f t="shared" si="66"/>
        <v>310</v>
      </c>
      <c r="P112" s="114">
        <f t="shared" si="67"/>
        <v>310</v>
      </c>
      <c r="Q112" s="114"/>
      <c r="R112" s="114"/>
      <c r="S112" s="114"/>
      <c r="T112" s="117"/>
      <c r="U112" s="117">
        <v>310</v>
      </c>
      <c r="V112" s="114"/>
      <c r="W112" s="114"/>
      <c r="X112" s="114"/>
      <c r="Y112" s="114"/>
      <c r="Z112" s="114"/>
      <c r="AA112" s="114"/>
      <c r="AB112" s="114"/>
      <c r="AC112" s="114"/>
      <c r="AD112" s="114"/>
      <c r="AE112" s="114"/>
      <c r="AF112" s="117"/>
      <c r="AG112" s="114"/>
      <c r="AH112" s="114"/>
      <c r="AI112" s="114" t="s">
        <v>109</v>
      </c>
      <c r="AJ112" s="114" t="s">
        <v>110</v>
      </c>
      <c r="AK112" s="114" t="s">
        <v>258</v>
      </c>
      <c r="AL112" s="114" t="s">
        <v>259</v>
      </c>
      <c r="AM112" s="130" t="s">
        <v>234</v>
      </c>
      <c r="AN112" s="211" t="s">
        <v>486</v>
      </c>
      <c r="AO112" s="211" t="s">
        <v>487</v>
      </c>
      <c r="AP112" s="114" t="s">
        <v>138</v>
      </c>
      <c r="AQ112" s="114" t="s">
        <v>139</v>
      </c>
      <c r="AR112" s="130"/>
    </row>
    <row r="113" s="195" customFormat="1" ht="206" customHeight="1" spans="1:44">
      <c r="A113" s="109">
        <f>SUBTOTAL(103,$D$10:D113)</f>
        <v>46</v>
      </c>
      <c r="B113" s="109" t="s">
        <v>488</v>
      </c>
      <c r="C113" s="109" t="s">
        <v>59</v>
      </c>
      <c r="D113" s="109" t="s">
        <v>489</v>
      </c>
      <c r="E113" s="109" t="s">
        <v>464</v>
      </c>
      <c r="F113" s="109" t="s">
        <v>465</v>
      </c>
      <c r="G113" s="109" t="s">
        <v>63</v>
      </c>
      <c r="H113" s="109" t="s">
        <v>490</v>
      </c>
      <c r="I113" s="109" t="s">
        <v>215</v>
      </c>
      <c r="J113" s="152" t="s">
        <v>491</v>
      </c>
      <c r="K113" s="114">
        <v>1</v>
      </c>
      <c r="L113" s="117">
        <v>55</v>
      </c>
      <c r="M113" s="117">
        <v>213</v>
      </c>
      <c r="N113" s="117">
        <v>300</v>
      </c>
      <c r="O113" s="117">
        <f t="shared" si="66"/>
        <v>300</v>
      </c>
      <c r="P113" s="114">
        <f t="shared" si="67"/>
        <v>300</v>
      </c>
      <c r="Q113" s="114"/>
      <c r="R113" s="114"/>
      <c r="S113" s="114"/>
      <c r="T113" s="117">
        <v>300</v>
      </c>
      <c r="U113" s="117"/>
      <c r="V113" s="114"/>
      <c r="W113" s="114"/>
      <c r="X113" s="114"/>
      <c r="Y113" s="114"/>
      <c r="Z113" s="114"/>
      <c r="AA113" s="114"/>
      <c r="AB113" s="114"/>
      <c r="AC113" s="114"/>
      <c r="AD113" s="114"/>
      <c r="AE113" s="114"/>
      <c r="AF113" s="117"/>
      <c r="AG113" s="114"/>
      <c r="AH113" s="114"/>
      <c r="AI113" s="114" t="s">
        <v>67</v>
      </c>
      <c r="AJ113" s="114" t="s">
        <v>68</v>
      </c>
      <c r="AK113" s="114" t="s">
        <v>258</v>
      </c>
      <c r="AL113" s="114" t="s">
        <v>259</v>
      </c>
      <c r="AM113" s="130" t="s">
        <v>234</v>
      </c>
      <c r="AN113" s="211" t="s">
        <v>492</v>
      </c>
      <c r="AO113" s="211" t="s">
        <v>493</v>
      </c>
      <c r="AP113" s="114" t="s">
        <v>138</v>
      </c>
      <c r="AQ113" s="114" t="s">
        <v>139</v>
      </c>
      <c r="AR113" s="130"/>
    </row>
    <row r="114" s="195" customFormat="1" ht="150" customHeight="1" spans="1:44">
      <c r="A114" s="109">
        <f>SUBTOTAL(103,$D$10:D114)</f>
        <v>47</v>
      </c>
      <c r="B114" s="109" t="s">
        <v>494</v>
      </c>
      <c r="C114" s="109" t="s">
        <v>59</v>
      </c>
      <c r="D114" s="109" t="s">
        <v>495</v>
      </c>
      <c r="E114" s="109" t="s">
        <v>464</v>
      </c>
      <c r="F114" s="109" t="s">
        <v>465</v>
      </c>
      <c r="G114" s="109" t="s">
        <v>63</v>
      </c>
      <c r="H114" s="109" t="s">
        <v>496</v>
      </c>
      <c r="I114" s="109" t="s">
        <v>79</v>
      </c>
      <c r="J114" s="152" t="s">
        <v>497</v>
      </c>
      <c r="K114" s="114">
        <v>1</v>
      </c>
      <c r="L114" s="117">
        <v>108</v>
      </c>
      <c r="M114" s="117">
        <v>360</v>
      </c>
      <c r="N114" s="117">
        <v>300</v>
      </c>
      <c r="O114" s="117">
        <f t="shared" si="66"/>
        <v>300</v>
      </c>
      <c r="P114" s="114">
        <f t="shared" si="67"/>
        <v>300</v>
      </c>
      <c r="Q114" s="114"/>
      <c r="R114" s="114"/>
      <c r="S114" s="114"/>
      <c r="T114" s="117">
        <v>300</v>
      </c>
      <c r="U114" s="117"/>
      <c r="V114" s="114"/>
      <c r="W114" s="114"/>
      <c r="X114" s="114"/>
      <c r="Y114" s="114"/>
      <c r="Z114" s="114"/>
      <c r="AA114" s="114"/>
      <c r="AB114" s="114"/>
      <c r="AC114" s="114"/>
      <c r="AD114" s="114"/>
      <c r="AE114" s="114"/>
      <c r="AF114" s="117"/>
      <c r="AG114" s="114"/>
      <c r="AH114" s="114"/>
      <c r="AI114" s="114" t="s">
        <v>87</v>
      </c>
      <c r="AJ114" s="114" t="s">
        <v>88</v>
      </c>
      <c r="AK114" s="114" t="s">
        <v>258</v>
      </c>
      <c r="AL114" s="114" t="s">
        <v>259</v>
      </c>
      <c r="AM114" s="130" t="s">
        <v>234</v>
      </c>
      <c r="AN114" s="211" t="s">
        <v>498</v>
      </c>
      <c r="AO114" s="211" t="s">
        <v>499</v>
      </c>
      <c r="AP114" s="114" t="s">
        <v>138</v>
      </c>
      <c r="AQ114" s="114" t="s">
        <v>139</v>
      </c>
      <c r="AR114" s="130"/>
    </row>
    <row r="115" s="195" customFormat="1" ht="232" customHeight="1" spans="1:44">
      <c r="A115" s="109">
        <f>SUBTOTAL(103,$D$10:D115)</f>
        <v>48</v>
      </c>
      <c r="B115" s="109" t="s">
        <v>500</v>
      </c>
      <c r="C115" s="109" t="s">
        <v>59</v>
      </c>
      <c r="D115" s="109" t="s">
        <v>501</v>
      </c>
      <c r="E115" s="109" t="s">
        <v>464</v>
      </c>
      <c r="F115" s="109" t="s">
        <v>465</v>
      </c>
      <c r="G115" s="109" t="s">
        <v>63</v>
      </c>
      <c r="H115" s="109" t="s">
        <v>502</v>
      </c>
      <c r="I115" s="109" t="s">
        <v>79</v>
      </c>
      <c r="J115" s="152" t="s">
        <v>503</v>
      </c>
      <c r="K115" s="114">
        <v>1</v>
      </c>
      <c r="L115" s="117">
        <v>435</v>
      </c>
      <c r="M115" s="117">
        <v>1884</v>
      </c>
      <c r="N115" s="117">
        <v>300</v>
      </c>
      <c r="O115" s="117">
        <f t="shared" si="66"/>
        <v>300</v>
      </c>
      <c r="P115" s="114">
        <f t="shared" si="67"/>
        <v>300</v>
      </c>
      <c r="Q115" s="114"/>
      <c r="R115" s="114"/>
      <c r="S115" s="114"/>
      <c r="T115" s="117">
        <v>300</v>
      </c>
      <c r="U115" s="117"/>
      <c r="V115" s="114"/>
      <c r="W115" s="114"/>
      <c r="X115" s="114"/>
      <c r="Y115" s="114"/>
      <c r="Z115" s="114"/>
      <c r="AA115" s="114"/>
      <c r="AB115" s="114"/>
      <c r="AC115" s="114"/>
      <c r="AD115" s="114"/>
      <c r="AE115" s="114"/>
      <c r="AF115" s="117"/>
      <c r="AG115" s="114"/>
      <c r="AH115" s="114"/>
      <c r="AI115" s="114" t="s">
        <v>341</v>
      </c>
      <c r="AJ115" s="114" t="s">
        <v>342</v>
      </c>
      <c r="AK115" s="114" t="s">
        <v>258</v>
      </c>
      <c r="AL115" s="114" t="s">
        <v>259</v>
      </c>
      <c r="AM115" s="130" t="s">
        <v>234</v>
      </c>
      <c r="AN115" s="211" t="s">
        <v>504</v>
      </c>
      <c r="AO115" s="211" t="s">
        <v>505</v>
      </c>
      <c r="AP115" s="114" t="s">
        <v>138</v>
      </c>
      <c r="AQ115" s="114" t="s">
        <v>139</v>
      </c>
      <c r="AR115" s="130"/>
    </row>
    <row r="116" s="195" customFormat="1" ht="232" customHeight="1" spans="1:44">
      <c r="A116" s="109">
        <f>SUBTOTAL(103,$D$10:D116)</f>
        <v>49</v>
      </c>
      <c r="B116" s="109" t="s">
        <v>506</v>
      </c>
      <c r="C116" s="109" t="s">
        <v>59</v>
      </c>
      <c r="D116" s="109" t="s">
        <v>507</v>
      </c>
      <c r="E116" s="109" t="s">
        <v>464</v>
      </c>
      <c r="F116" s="109" t="s">
        <v>465</v>
      </c>
      <c r="G116" s="109" t="s">
        <v>63</v>
      </c>
      <c r="H116" s="109" t="s">
        <v>508</v>
      </c>
      <c r="I116" s="109" t="s">
        <v>79</v>
      </c>
      <c r="J116" s="152" t="s">
        <v>509</v>
      </c>
      <c r="K116" s="114">
        <v>1</v>
      </c>
      <c r="L116" s="117">
        <v>526</v>
      </c>
      <c r="M116" s="117">
        <v>2027</v>
      </c>
      <c r="N116" s="117">
        <v>300</v>
      </c>
      <c r="O116" s="117">
        <f t="shared" si="66"/>
        <v>300</v>
      </c>
      <c r="P116" s="114">
        <f t="shared" si="67"/>
        <v>300</v>
      </c>
      <c r="Q116" s="114"/>
      <c r="R116" s="114"/>
      <c r="S116" s="114"/>
      <c r="T116" s="117"/>
      <c r="U116" s="117">
        <v>300</v>
      </c>
      <c r="V116" s="114"/>
      <c r="W116" s="114"/>
      <c r="X116" s="114"/>
      <c r="Y116" s="114"/>
      <c r="Z116" s="114"/>
      <c r="AA116" s="114"/>
      <c r="AB116" s="114"/>
      <c r="AC116" s="114"/>
      <c r="AD116" s="114"/>
      <c r="AE116" s="114"/>
      <c r="AF116" s="117"/>
      <c r="AG116" s="114"/>
      <c r="AH116" s="114"/>
      <c r="AI116" s="114" t="s">
        <v>109</v>
      </c>
      <c r="AJ116" s="114" t="s">
        <v>110</v>
      </c>
      <c r="AK116" s="114" t="s">
        <v>258</v>
      </c>
      <c r="AL116" s="114" t="s">
        <v>259</v>
      </c>
      <c r="AM116" s="130" t="s">
        <v>234</v>
      </c>
      <c r="AN116" s="211" t="s">
        <v>510</v>
      </c>
      <c r="AO116" s="211" t="s">
        <v>511</v>
      </c>
      <c r="AP116" s="114" t="s">
        <v>138</v>
      </c>
      <c r="AQ116" s="114" t="s">
        <v>139</v>
      </c>
      <c r="AR116" s="130"/>
    </row>
    <row r="117" s="195" customFormat="1" ht="232" customHeight="1" spans="1:44">
      <c r="A117" s="109">
        <f>SUBTOTAL(103,$D$10:D117)</f>
        <v>50</v>
      </c>
      <c r="B117" s="109" t="s">
        <v>512</v>
      </c>
      <c r="C117" s="109" t="s">
        <v>59</v>
      </c>
      <c r="D117" s="109" t="s">
        <v>513</v>
      </c>
      <c r="E117" s="109" t="s">
        <v>464</v>
      </c>
      <c r="F117" s="109" t="s">
        <v>465</v>
      </c>
      <c r="G117" s="109" t="s">
        <v>63</v>
      </c>
      <c r="H117" s="109" t="s">
        <v>514</v>
      </c>
      <c r="I117" s="109" t="s">
        <v>79</v>
      </c>
      <c r="J117" s="152" t="s">
        <v>515</v>
      </c>
      <c r="K117" s="114">
        <v>1</v>
      </c>
      <c r="L117" s="117">
        <v>582</v>
      </c>
      <c r="M117" s="117">
        <v>2180</v>
      </c>
      <c r="N117" s="117">
        <v>300</v>
      </c>
      <c r="O117" s="117">
        <f t="shared" si="66"/>
        <v>300</v>
      </c>
      <c r="P117" s="114">
        <f t="shared" si="67"/>
        <v>300</v>
      </c>
      <c r="Q117" s="114"/>
      <c r="R117" s="114"/>
      <c r="S117" s="114"/>
      <c r="T117" s="117">
        <v>300</v>
      </c>
      <c r="U117" s="117"/>
      <c r="V117" s="114"/>
      <c r="W117" s="114"/>
      <c r="X117" s="114"/>
      <c r="Y117" s="114"/>
      <c r="Z117" s="114"/>
      <c r="AA117" s="114"/>
      <c r="AB117" s="114"/>
      <c r="AC117" s="114"/>
      <c r="AD117" s="114"/>
      <c r="AE117" s="114"/>
      <c r="AF117" s="117"/>
      <c r="AG117" s="114"/>
      <c r="AH117" s="114"/>
      <c r="AI117" s="114" t="s">
        <v>109</v>
      </c>
      <c r="AJ117" s="114" t="s">
        <v>110</v>
      </c>
      <c r="AK117" s="114" t="s">
        <v>258</v>
      </c>
      <c r="AL117" s="114" t="s">
        <v>259</v>
      </c>
      <c r="AM117" s="130" t="s">
        <v>234</v>
      </c>
      <c r="AN117" s="211" t="s">
        <v>516</v>
      </c>
      <c r="AO117" s="211" t="s">
        <v>517</v>
      </c>
      <c r="AP117" s="114" t="s">
        <v>138</v>
      </c>
      <c r="AQ117" s="114" t="s">
        <v>139</v>
      </c>
      <c r="AR117" s="130"/>
    </row>
    <row r="118" s="195" customFormat="1" ht="150" customHeight="1" spans="1:44">
      <c r="A118" s="109">
        <f>SUBTOTAL(103,$D$10:D118)</f>
        <v>51</v>
      </c>
      <c r="B118" s="109" t="s">
        <v>518</v>
      </c>
      <c r="C118" s="109" t="s">
        <v>59</v>
      </c>
      <c r="D118" s="109" t="s">
        <v>519</v>
      </c>
      <c r="E118" s="110" t="s">
        <v>464</v>
      </c>
      <c r="F118" s="110" t="s">
        <v>520</v>
      </c>
      <c r="G118" s="109" t="s">
        <v>63</v>
      </c>
      <c r="H118" s="109" t="s">
        <v>158</v>
      </c>
      <c r="I118" s="109" t="s">
        <v>215</v>
      </c>
      <c r="J118" s="110" t="s">
        <v>521</v>
      </c>
      <c r="K118" s="114">
        <v>1</v>
      </c>
      <c r="L118" s="117">
        <v>796</v>
      </c>
      <c r="M118" s="117">
        <v>3224</v>
      </c>
      <c r="N118" s="114">
        <v>300</v>
      </c>
      <c r="O118" s="114">
        <f t="shared" si="66"/>
        <v>300</v>
      </c>
      <c r="P118" s="114">
        <f t="shared" si="67"/>
        <v>300</v>
      </c>
      <c r="Q118" s="114">
        <v>300</v>
      </c>
      <c r="R118" s="114"/>
      <c r="S118" s="114"/>
      <c r="T118" s="114"/>
      <c r="U118" s="114"/>
      <c r="V118" s="114"/>
      <c r="W118" s="114"/>
      <c r="X118" s="114"/>
      <c r="Y118" s="114"/>
      <c r="Z118" s="114"/>
      <c r="AA118" s="114"/>
      <c r="AB118" s="114"/>
      <c r="AC118" s="114"/>
      <c r="AD118" s="114"/>
      <c r="AE118" s="114"/>
      <c r="AF118" s="114"/>
      <c r="AG118" s="114"/>
      <c r="AH118" s="114"/>
      <c r="AI118" s="114" t="s">
        <v>94</v>
      </c>
      <c r="AJ118" s="114" t="s">
        <v>95</v>
      </c>
      <c r="AK118" s="114" t="s">
        <v>522</v>
      </c>
      <c r="AL118" s="114" t="s">
        <v>523</v>
      </c>
      <c r="AM118" s="130" t="s">
        <v>479</v>
      </c>
      <c r="AN118" s="211" t="s">
        <v>480</v>
      </c>
      <c r="AO118" s="211" t="s">
        <v>481</v>
      </c>
      <c r="AP118" s="114" t="s">
        <v>138</v>
      </c>
      <c r="AQ118" s="114" t="s">
        <v>139</v>
      </c>
      <c r="AR118" s="130"/>
    </row>
    <row r="119" s="195" customFormat="1" ht="263" customHeight="1" spans="1:44">
      <c r="A119" s="109">
        <f>SUBTOTAL(103,$D$10:D119)</f>
        <v>52</v>
      </c>
      <c r="B119" s="109" t="s">
        <v>524</v>
      </c>
      <c r="C119" s="109" t="s">
        <v>59</v>
      </c>
      <c r="D119" s="109" t="s">
        <v>525</v>
      </c>
      <c r="E119" s="110" t="s">
        <v>464</v>
      </c>
      <c r="F119" s="110" t="s">
        <v>520</v>
      </c>
      <c r="G119" s="109" t="s">
        <v>63</v>
      </c>
      <c r="H119" s="109" t="s">
        <v>526</v>
      </c>
      <c r="I119" s="109" t="s">
        <v>527</v>
      </c>
      <c r="J119" s="152" t="s">
        <v>528</v>
      </c>
      <c r="K119" s="114">
        <v>1</v>
      </c>
      <c r="L119" s="117">
        <v>477</v>
      </c>
      <c r="M119" s="117">
        <v>1669</v>
      </c>
      <c r="N119" s="114">
        <v>2000</v>
      </c>
      <c r="O119" s="114">
        <f t="shared" si="66"/>
        <v>1828</v>
      </c>
      <c r="P119" s="114">
        <f t="shared" si="67"/>
        <v>172</v>
      </c>
      <c r="Q119" s="114">
        <v>172</v>
      </c>
      <c r="R119" s="114"/>
      <c r="S119" s="114"/>
      <c r="T119" s="114"/>
      <c r="U119" s="114"/>
      <c r="V119" s="114"/>
      <c r="W119" s="114"/>
      <c r="X119" s="114"/>
      <c r="Y119" s="114"/>
      <c r="Z119" s="114"/>
      <c r="AA119" s="114">
        <v>1488</v>
      </c>
      <c r="AB119" s="114"/>
      <c r="AC119" s="114"/>
      <c r="AD119" s="114">
        <v>63</v>
      </c>
      <c r="AE119" s="114">
        <v>105</v>
      </c>
      <c r="AF119" s="114">
        <v>172</v>
      </c>
      <c r="AG119" s="114" t="s">
        <v>529</v>
      </c>
      <c r="AH119" s="114"/>
      <c r="AI119" s="114" t="s">
        <v>256</v>
      </c>
      <c r="AJ119" s="114" t="s">
        <v>257</v>
      </c>
      <c r="AK119" s="114" t="s">
        <v>468</v>
      </c>
      <c r="AL119" s="114" t="s">
        <v>469</v>
      </c>
      <c r="AM119" s="130" t="s">
        <v>71</v>
      </c>
      <c r="AN119" s="220" t="s">
        <v>530</v>
      </c>
      <c r="AO119" s="220" t="s">
        <v>531</v>
      </c>
      <c r="AP119" s="114" t="s">
        <v>138</v>
      </c>
      <c r="AQ119" s="114" t="s">
        <v>139</v>
      </c>
      <c r="AR119" s="130"/>
    </row>
    <row r="120" s="82" customFormat="1" ht="30" customHeight="1" spans="1:44">
      <c r="A120" s="155" t="s">
        <v>54</v>
      </c>
      <c r="B120" s="107" t="s">
        <v>532</v>
      </c>
      <c r="C120" s="107"/>
      <c r="D120" s="107"/>
      <c r="E120" s="107"/>
      <c r="F120" s="107"/>
      <c r="G120" s="107"/>
      <c r="H120" s="107"/>
      <c r="I120" s="107"/>
      <c r="J120" s="107"/>
      <c r="K120" s="137"/>
      <c r="L120" s="159"/>
      <c r="M120" s="159"/>
      <c r="N120" s="159">
        <f t="shared" ref="N120:U120" si="68">N121+N122+N123+N124+N125+N126</f>
        <v>0</v>
      </c>
      <c r="O120" s="159">
        <f t="shared" si="68"/>
        <v>0</v>
      </c>
      <c r="P120" s="137">
        <f t="shared" si="68"/>
        <v>0</v>
      </c>
      <c r="Q120" s="137">
        <f t="shared" si="68"/>
        <v>0</v>
      </c>
      <c r="R120" s="137">
        <f t="shared" si="68"/>
        <v>0</v>
      </c>
      <c r="S120" s="137">
        <f t="shared" si="68"/>
        <v>0</v>
      </c>
      <c r="T120" s="137">
        <f t="shared" si="68"/>
        <v>0</v>
      </c>
      <c r="U120" s="137">
        <f t="shared" si="68"/>
        <v>0</v>
      </c>
      <c r="V120" s="137">
        <f t="shared" ref="V120:AI120" si="69">V121+V122+V123+V124+V125+V126</f>
        <v>0</v>
      </c>
      <c r="W120" s="137">
        <f t="shared" si="69"/>
        <v>0</v>
      </c>
      <c r="X120" s="137">
        <f t="shared" si="69"/>
        <v>0</v>
      </c>
      <c r="Y120" s="137">
        <f t="shared" si="69"/>
        <v>0</v>
      </c>
      <c r="Z120" s="137">
        <f t="shared" si="69"/>
        <v>0</v>
      </c>
      <c r="AA120" s="137">
        <f t="shared" si="69"/>
        <v>0</v>
      </c>
      <c r="AB120" s="137">
        <f t="shared" si="69"/>
        <v>0</v>
      </c>
      <c r="AC120" s="137">
        <f t="shared" si="69"/>
        <v>0</v>
      </c>
      <c r="AD120" s="137">
        <f t="shared" si="69"/>
        <v>0</v>
      </c>
      <c r="AE120" s="137">
        <f t="shared" si="69"/>
        <v>0</v>
      </c>
      <c r="AF120" s="137">
        <f t="shared" si="69"/>
        <v>0</v>
      </c>
      <c r="AG120" s="137">
        <f t="shared" si="69"/>
        <v>0</v>
      </c>
      <c r="AH120" s="137">
        <f t="shared" si="69"/>
        <v>0</v>
      </c>
      <c r="AI120" s="159"/>
      <c r="AJ120" s="159"/>
      <c r="AK120" s="159"/>
      <c r="AL120" s="159"/>
      <c r="AM120" s="159"/>
      <c r="AN120" s="159"/>
      <c r="AO120" s="159"/>
      <c r="AP120" s="159"/>
      <c r="AQ120" s="159"/>
      <c r="AR120" s="159"/>
    </row>
    <row r="121" s="82" customFormat="1" ht="30" customHeight="1" spans="1:44">
      <c r="A121" s="108" t="s">
        <v>56</v>
      </c>
      <c r="B121" s="107" t="s">
        <v>533</v>
      </c>
      <c r="C121" s="107"/>
      <c r="D121" s="107"/>
      <c r="E121" s="107"/>
      <c r="F121" s="107"/>
      <c r="G121" s="107"/>
      <c r="H121" s="107"/>
      <c r="I121" s="107"/>
      <c r="J121" s="107"/>
      <c r="K121" s="159"/>
      <c r="L121" s="159"/>
      <c r="M121" s="159"/>
      <c r="N121" s="159"/>
      <c r="O121" s="159"/>
      <c r="P121" s="137"/>
      <c r="Q121" s="137"/>
      <c r="R121" s="137"/>
      <c r="S121" s="137"/>
      <c r="T121" s="137"/>
      <c r="U121" s="137"/>
      <c r="V121" s="137"/>
      <c r="W121" s="137"/>
      <c r="X121" s="137"/>
      <c r="Y121" s="137"/>
      <c r="Z121" s="137"/>
      <c r="AA121" s="137"/>
      <c r="AB121" s="137"/>
      <c r="AC121" s="137"/>
      <c r="AD121" s="137"/>
      <c r="AE121" s="137"/>
      <c r="AF121" s="137"/>
      <c r="AG121" s="137"/>
      <c r="AH121" s="137"/>
      <c r="AI121" s="159"/>
      <c r="AJ121" s="159"/>
      <c r="AK121" s="159"/>
      <c r="AL121" s="159"/>
      <c r="AM121" s="159"/>
      <c r="AN121" s="159"/>
      <c r="AO121" s="159"/>
      <c r="AP121" s="159"/>
      <c r="AQ121" s="159"/>
      <c r="AR121" s="159"/>
    </row>
    <row r="122" s="82" customFormat="1" ht="30" customHeight="1" spans="1:44">
      <c r="A122" s="108" t="s">
        <v>56</v>
      </c>
      <c r="B122" s="107" t="s">
        <v>534</v>
      </c>
      <c r="C122" s="107"/>
      <c r="D122" s="107"/>
      <c r="E122" s="107"/>
      <c r="F122" s="107"/>
      <c r="G122" s="107"/>
      <c r="H122" s="107"/>
      <c r="I122" s="107"/>
      <c r="J122" s="107"/>
      <c r="K122" s="159"/>
      <c r="L122" s="159"/>
      <c r="M122" s="159"/>
      <c r="N122" s="159"/>
      <c r="O122" s="159"/>
      <c r="P122" s="137"/>
      <c r="Q122" s="137"/>
      <c r="R122" s="137"/>
      <c r="S122" s="137"/>
      <c r="T122" s="137"/>
      <c r="U122" s="137"/>
      <c r="V122" s="137"/>
      <c r="W122" s="137"/>
      <c r="X122" s="137"/>
      <c r="Y122" s="137"/>
      <c r="Z122" s="137"/>
      <c r="AA122" s="137"/>
      <c r="AB122" s="137"/>
      <c r="AC122" s="137"/>
      <c r="AD122" s="137"/>
      <c r="AE122" s="137"/>
      <c r="AF122" s="137"/>
      <c r="AG122" s="137"/>
      <c r="AH122" s="137"/>
      <c r="AI122" s="159"/>
      <c r="AJ122" s="159"/>
      <c r="AK122" s="159"/>
      <c r="AL122" s="159"/>
      <c r="AM122" s="159"/>
      <c r="AN122" s="159"/>
      <c r="AO122" s="159"/>
      <c r="AP122" s="159"/>
      <c r="AQ122" s="159"/>
      <c r="AR122" s="159"/>
    </row>
    <row r="123" s="82" customFormat="1" ht="30" customHeight="1" spans="1:44">
      <c r="A123" s="108" t="s">
        <v>56</v>
      </c>
      <c r="B123" s="107" t="s">
        <v>535</v>
      </c>
      <c r="C123" s="107"/>
      <c r="D123" s="107"/>
      <c r="E123" s="107"/>
      <c r="F123" s="107"/>
      <c r="G123" s="107"/>
      <c r="H123" s="107"/>
      <c r="I123" s="107"/>
      <c r="J123" s="107"/>
      <c r="K123" s="159"/>
      <c r="L123" s="159"/>
      <c r="M123" s="159"/>
      <c r="N123" s="159"/>
      <c r="O123" s="159"/>
      <c r="P123" s="137"/>
      <c r="Q123" s="137"/>
      <c r="R123" s="137"/>
      <c r="S123" s="137"/>
      <c r="T123" s="137"/>
      <c r="U123" s="137"/>
      <c r="V123" s="137"/>
      <c r="W123" s="137"/>
      <c r="X123" s="137"/>
      <c r="Y123" s="137"/>
      <c r="Z123" s="137"/>
      <c r="AA123" s="137"/>
      <c r="AB123" s="137"/>
      <c r="AC123" s="137"/>
      <c r="AD123" s="137"/>
      <c r="AE123" s="137"/>
      <c r="AF123" s="137"/>
      <c r="AG123" s="137"/>
      <c r="AH123" s="137"/>
      <c r="AI123" s="159"/>
      <c r="AJ123" s="159"/>
      <c r="AK123" s="159"/>
      <c r="AL123" s="159"/>
      <c r="AM123" s="159"/>
      <c r="AN123" s="159"/>
      <c r="AO123" s="159"/>
      <c r="AP123" s="159"/>
      <c r="AQ123" s="159"/>
      <c r="AR123" s="159"/>
    </row>
    <row r="124" s="82" customFormat="1" ht="30" customHeight="1" spans="1:44">
      <c r="A124" s="108" t="s">
        <v>56</v>
      </c>
      <c r="B124" s="107" t="s">
        <v>536</v>
      </c>
      <c r="C124" s="107"/>
      <c r="D124" s="107"/>
      <c r="E124" s="107"/>
      <c r="F124" s="107"/>
      <c r="G124" s="107"/>
      <c r="H124" s="107"/>
      <c r="I124" s="107"/>
      <c r="J124" s="107"/>
      <c r="K124" s="159"/>
      <c r="L124" s="159"/>
      <c r="M124" s="159"/>
      <c r="N124" s="159"/>
      <c r="O124" s="159"/>
      <c r="P124" s="137"/>
      <c r="Q124" s="137"/>
      <c r="R124" s="137"/>
      <c r="S124" s="137"/>
      <c r="T124" s="137"/>
      <c r="U124" s="137"/>
      <c r="V124" s="137"/>
      <c r="W124" s="137"/>
      <c r="X124" s="137"/>
      <c r="Y124" s="137"/>
      <c r="Z124" s="137"/>
      <c r="AA124" s="137"/>
      <c r="AB124" s="137"/>
      <c r="AC124" s="137"/>
      <c r="AD124" s="137"/>
      <c r="AE124" s="137"/>
      <c r="AF124" s="137"/>
      <c r="AG124" s="137"/>
      <c r="AH124" s="137"/>
      <c r="AI124" s="159"/>
      <c r="AJ124" s="159"/>
      <c r="AK124" s="159"/>
      <c r="AL124" s="159"/>
      <c r="AM124" s="159"/>
      <c r="AN124" s="159"/>
      <c r="AO124" s="159"/>
      <c r="AP124" s="159"/>
      <c r="AQ124" s="159"/>
      <c r="AR124" s="159"/>
    </row>
    <row r="125" s="82" customFormat="1" ht="30" customHeight="1" spans="1:44">
      <c r="A125" s="108" t="s">
        <v>56</v>
      </c>
      <c r="B125" s="107" t="s">
        <v>537</v>
      </c>
      <c r="C125" s="107"/>
      <c r="D125" s="107"/>
      <c r="E125" s="107"/>
      <c r="F125" s="107"/>
      <c r="G125" s="107"/>
      <c r="H125" s="107"/>
      <c r="I125" s="107"/>
      <c r="J125" s="107"/>
      <c r="K125" s="159"/>
      <c r="L125" s="159"/>
      <c r="M125" s="159"/>
      <c r="N125" s="159"/>
      <c r="O125" s="159"/>
      <c r="P125" s="137"/>
      <c r="Q125" s="137"/>
      <c r="R125" s="137"/>
      <c r="S125" s="137"/>
      <c r="T125" s="137"/>
      <c r="U125" s="137"/>
      <c r="V125" s="137"/>
      <c r="W125" s="137"/>
      <c r="X125" s="137"/>
      <c r="Y125" s="137"/>
      <c r="Z125" s="137"/>
      <c r="AA125" s="137"/>
      <c r="AB125" s="137"/>
      <c r="AC125" s="137"/>
      <c r="AD125" s="137"/>
      <c r="AE125" s="137"/>
      <c r="AF125" s="137"/>
      <c r="AG125" s="137"/>
      <c r="AH125" s="137"/>
      <c r="AI125" s="159"/>
      <c r="AJ125" s="159"/>
      <c r="AK125" s="159"/>
      <c r="AL125" s="159"/>
      <c r="AM125" s="159"/>
      <c r="AN125" s="159"/>
      <c r="AO125" s="159"/>
      <c r="AP125" s="159"/>
      <c r="AQ125" s="159"/>
      <c r="AR125" s="159"/>
    </row>
    <row r="126" s="82" customFormat="1" ht="30" customHeight="1" spans="1:44">
      <c r="A126" s="108" t="s">
        <v>56</v>
      </c>
      <c r="B126" s="107" t="s">
        <v>538</v>
      </c>
      <c r="C126" s="107"/>
      <c r="D126" s="107"/>
      <c r="E126" s="107"/>
      <c r="F126" s="107"/>
      <c r="G126" s="107"/>
      <c r="H126" s="107"/>
      <c r="I126" s="107"/>
      <c r="J126" s="107"/>
      <c r="K126" s="159"/>
      <c r="L126" s="159"/>
      <c r="M126" s="159"/>
      <c r="N126" s="159"/>
      <c r="O126" s="159"/>
      <c r="P126" s="137"/>
      <c r="Q126" s="137"/>
      <c r="R126" s="137"/>
      <c r="S126" s="137"/>
      <c r="T126" s="137"/>
      <c r="U126" s="137"/>
      <c r="V126" s="137"/>
      <c r="W126" s="137"/>
      <c r="X126" s="137"/>
      <c r="Y126" s="137"/>
      <c r="Z126" s="137"/>
      <c r="AA126" s="137"/>
      <c r="AB126" s="137"/>
      <c r="AC126" s="137"/>
      <c r="AD126" s="137"/>
      <c r="AE126" s="137"/>
      <c r="AF126" s="137"/>
      <c r="AG126" s="137"/>
      <c r="AH126" s="137"/>
      <c r="AI126" s="159"/>
      <c r="AJ126" s="159"/>
      <c r="AK126" s="159"/>
      <c r="AL126" s="159"/>
      <c r="AM126" s="159"/>
      <c r="AN126" s="159"/>
      <c r="AO126" s="159"/>
      <c r="AP126" s="159"/>
      <c r="AQ126" s="159"/>
      <c r="AR126" s="159"/>
    </row>
    <row r="127" s="82" customFormat="1" ht="30" customHeight="1" spans="1:44">
      <c r="A127" s="106" t="s">
        <v>52</v>
      </c>
      <c r="B127" s="107" t="s">
        <v>539</v>
      </c>
      <c r="C127" s="107"/>
      <c r="D127" s="107"/>
      <c r="E127" s="107"/>
      <c r="F127" s="107"/>
      <c r="G127" s="107"/>
      <c r="H127" s="107"/>
      <c r="I127" s="107"/>
      <c r="J127" s="107"/>
      <c r="K127" s="159"/>
      <c r="L127" s="159"/>
      <c r="M127" s="159"/>
      <c r="N127" s="159">
        <f t="shared" ref="N127:U127" si="70">N128</f>
        <v>300</v>
      </c>
      <c r="O127" s="159">
        <f t="shared" si="70"/>
        <v>300</v>
      </c>
      <c r="P127" s="137">
        <f t="shared" si="70"/>
        <v>300</v>
      </c>
      <c r="Q127" s="137">
        <f t="shared" si="70"/>
        <v>0</v>
      </c>
      <c r="R127" s="137">
        <f t="shared" si="70"/>
        <v>0</v>
      </c>
      <c r="S127" s="137">
        <f t="shared" si="70"/>
        <v>0</v>
      </c>
      <c r="T127" s="137">
        <f t="shared" si="70"/>
        <v>300</v>
      </c>
      <c r="U127" s="137">
        <f t="shared" si="70"/>
        <v>0</v>
      </c>
      <c r="V127" s="137">
        <f t="shared" ref="V127:AI127" si="71">V128</f>
        <v>0</v>
      </c>
      <c r="W127" s="137">
        <f t="shared" si="71"/>
        <v>0</v>
      </c>
      <c r="X127" s="137">
        <f t="shared" si="71"/>
        <v>0</v>
      </c>
      <c r="Y127" s="137">
        <f t="shared" si="71"/>
        <v>0</v>
      </c>
      <c r="Z127" s="137">
        <f t="shared" si="71"/>
        <v>0</v>
      </c>
      <c r="AA127" s="137">
        <f t="shared" si="71"/>
        <v>0</v>
      </c>
      <c r="AB127" s="137">
        <f t="shared" si="71"/>
        <v>0</v>
      </c>
      <c r="AC127" s="137">
        <f t="shared" si="71"/>
        <v>0</v>
      </c>
      <c r="AD127" s="137">
        <f t="shared" si="71"/>
        <v>0</v>
      </c>
      <c r="AE127" s="137">
        <f t="shared" si="71"/>
        <v>0</v>
      </c>
      <c r="AF127" s="137">
        <f t="shared" si="71"/>
        <v>0</v>
      </c>
      <c r="AG127" s="137">
        <f t="shared" si="71"/>
        <v>0</v>
      </c>
      <c r="AH127" s="137">
        <f t="shared" si="71"/>
        <v>0</v>
      </c>
      <c r="AI127" s="159"/>
      <c r="AJ127" s="159"/>
      <c r="AK127" s="159"/>
      <c r="AL127" s="159"/>
      <c r="AM127" s="159"/>
      <c r="AN127" s="159"/>
      <c r="AO127" s="159"/>
      <c r="AP127" s="159"/>
      <c r="AQ127" s="159"/>
      <c r="AR127" s="159"/>
    </row>
    <row r="128" s="82" customFormat="1" ht="30" customHeight="1" spans="1:44">
      <c r="A128" s="106" t="s">
        <v>54</v>
      </c>
      <c r="B128" s="107" t="s">
        <v>539</v>
      </c>
      <c r="C128" s="107"/>
      <c r="D128" s="107"/>
      <c r="E128" s="107"/>
      <c r="F128" s="107"/>
      <c r="G128" s="107"/>
      <c r="H128" s="107"/>
      <c r="I128" s="107"/>
      <c r="J128" s="107"/>
      <c r="K128" s="159"/>
      <c r="L128" s="159"/>
      <c r="M128" s="159"/>
      <c r="N128" s="159">
        <f t="shared" ref="N128:U128" si="72">N129+N130+N131+N132+N133+N135</f>
        <v>300</v>
      </c>
      <c r="O128" s="159">
        <f t="shared" si="72"/>
        <v>300</v>
      </c>
      <c r="P128" s="137">
        <f t="shared" si="72"/>
        <v>300</v>
      </c>
      <c r="Q128" s="137">
        <f t="shared" si="72"/>
        <v>0</v>
      </c>
      <c r="R128" s="137">
        <f t="shared" si="72"/>
        <v>0</v>
      </c>
      <c r="S128" s="137">
        <f t="shared" si="72"/>
        <v>0</v>
      </c>
      <c r="T128" s="137">
        <f t="shared" si="72"/>
        <v>300</v>
      </c>
      <c r="U128" s="137">
        <f t="shared" si="72"/>
        <v>0</v>
      </c>
      <c r="V128" s="137">
        <f t="shared" ref="V128:AI128" si="73">V129+V130+V131+V132+V133+V135</f>
        <v>0</v>
      </c>
      <c r="W128" s="137">
        <f t="shared" si="73"/>
        <v>0</v>
      </c>
      <c r="X128" s="137">
        <f t="shared" si="73"/>
        <v>0</v>
      </c>
      <c r="Y128" s="137">
        <f t="shared" si="73"/>
        <v>0</v>
      </c>
      <c r="Z128" s="137">
        <f t="shared" si="73"/>
        <v>0</v>
      </c>
      <c r="AA128" s="137">
        <f t="shared" si="73"/>
        <v>0</v>
      </c>
      <c r="AB128" s="137">
        <f t="shared" si="73"/>
        <v>0</v>
      </c>
      <c r="AC128" s="137">
        <f t="shared" si="73"/>
        <v>0</v>
      </c>
      <c r="AD128" s="137">
        <f t="shared" si="73"/>
        <v>0</v>
      </c>
      <c r="AE128" s="137">
        <f t="shared" si="73"/>
        <v>0</v>
      </c>
      <c r="AF128" s="137">
        <f t="shared" si="73"/>
        <v>0</v>
      </c>
      <c r="AG128" s="137">
        <f t="shared" si="73"/>
        <v>0</v>
      </c>
      <c r="AH128" s="137">
        <f t="shared" si="73"/>
        <v>0</v>
      </c>
      <c r="AI128" s="159"/>
      <c r="AJ128" s="159"/>
      <c r="AK128" s="159"/>
      <c r="AL128" s="159"/>
      <c r="AM128" s="159"/>
      <c r="AN128" s="159"/>
      <c r="AO128" s="159"/>
      <c r="AP128" s="159"/>
      <c r="AQ128" s="159"/>
      <c r="AR128" s="159"/>
    </row>
    <row r="129" s="82" customFormat="1" ht="30" customHeight="1" spans="1:44">
      <c r="A129" s="108" t="s">
        <v>56</v>
      </c>
      <c r="B129" s="107" t="s">
        <v>540</v>
      </c>
      <c r="C129" s="107"/>
      <c r="D129" s="107"/>
      <c r="E129" s="107"/>
      <c r="F129" s="107"/>
      <c r="G129" s="107"/>
      <c r="H129" s="107"/>
      <c r="I129" s="107"/>
      <c r="J129" s="107"/>
      <c r="K129" s="159"/>
      <c r="L129" s="159"/>
      <c r="M129" s="159"/>
      <c r="N129" s="159"/>
      <c r="O129" s="159"/>
      <c r="P129" s="137"/>
      <c r="Q129" s="137"/>
      <c r="R129" s="137"/>
      <c r="S129" s="137"/>
      <c r="T129" s="137"/>
      <c r="U129" s="137"/>
      <c r="V129" s="137"/>
      <c r="W129" s="137"/>
      <c r="X129" s="137"/>
      <c r="Y129" s="137"/>
      <c r="Z129" s="137"/>
      <c r="AA129" s="137"/>
      <c r="AB129" s="137"/>
      <c r="AC129" s="137"/>
      <c r="AD129" s="137"/>
      <c r="AE129" s="137"/>
      <c r="AF129" s="137"/>
      <c r="AG129" s="137"/>
      <c r="AH129" s="137"/>
      <c r="AI129" s="159"/>
      <c r="AJ129" s="159"/>
      <c r="AK129" s="159"/>
      <c r="AL129" s="159"/>
      <c r="AM129" s="159"/>
      <c r="AN129" s="159"/>
      <c r="AO129" s="159"/>
      <c r="AP129" s="159"/>
      <c r="AQ129" s="159"/>
      <c r="AR129" s="159"/>
    </row>
    <row r="130" s="82" customFormat="1" ht="30" customHeight="1" spans="1:44">
      <c r="A130" s="108" t="s">
        <v>56</v>
      </c>
      <c r="B130" s="107" t="s">
        <v>541</v>
      </c>
      <c r="C130" s="107"/>
      <c r="D130" s="107"/>
      <c r="E130" s="107"/>
      <c r="F130" s="107"/>
      <c r="G130" s="107"/>
      <c r="H130" s="107"/>
      <c r="I130" s="107"/>
      <c r="J130" s="107"/>
      <c r="K130" s="159"/>
      <c r="L130" s="159"/>
      <c r="M130" s="159"/>
      <c r="N130" s="159"/>
      <c r="O130" s="159"/>
      <c r="P130" s="137"/>
      <c r="Q130" s="137"/>
      <c r="R130" s="137"/>
      <c r="S130" s="137"/>
      <c r="T130" s="137"/>
      <c r="U130" s="137"/>
      <c r="V130" s="137"/>
      <c r="W130" s="137"/>
      <c r="X130" s="137"/>
      <c r="Y130" s="137"/>
      <c r="Z130" s="137"/>
      <c r="AA130" s="137"/>
      <c r="AB130" s="137"/>
      <c r="AC130" s="137"/>
      <c r="AD130" s="137"/>
      <c r="AE130" s="137"/>
      <c r="AF130" s="137"/>
      <c r="AG130" s="137"/>
      <c r="AH130" s="137"/>
      <c r="AI130" s="159"/>
      <c r="AJ130" s="159"/>
      <c r="AK130" s="159"/>
      <c r="AL130" s="159"/>
      <c r="AM130" s="159"/>
      <c r="AN130" s="159"/>
      <c r="AO130" s="159"/>
      <c r="AP130" s="159"/>
      <c r="AQ130" s="159"/>
      <c r="AR130" s="159"/>
    </row>
    <row r="131" s="82" customFormat="1" ht="30" customHeight="1" spans="1:44">
      <c r="A131" s="108" t="s">
        <v>56</v>
      </c>
      <c r="B131" s="107" t="s">
        <v>542</v>
      </c>
      <c r="C131" s="107"/>
      <c r="D131" s="107"/>
      <c r="E131" s="107"/>
      <c r="F131" s="107"/>
      <c r="G131" s="107"/>
      <c r="H131" s="107"/>
      <c r="I131" s="107"/>
      <c r="J131" s="107"/>
      <c r="K131" s="159"/>
      <c r="L131" s="159"/>
      <c r="M131" s="159"/>
      <c r="N131" s="159"/>
      <c r="O131" s="159"/>
      <c r="P131" s="137"/>
      <c r="Q131" s="137"/>
      <c r="R131" s="137"/>
      <c r="S131" s="137"/>
      <c r="T131" s="137"/>
      <c r="U131" s="137"/>
      <c r="V131" s="137"/>
      <c r="W131" s="137"/>
      <c r="X131" s="137"/>
      <c r="Y131" s="137"/>
      <c r="Z131" s="137"/>
      <c r="AA131" s="137"/>
      <c r="AB131" s="137"/>
      <c r="AC131" s="137"/>
      <c r="AD131" s="137"/>
      <c r="AE131" s="137"/>
      <c r="AF131" s="137"/>
      <c r="AG131" s="137"/>
      <c r="AH131" s="137"/>
      <c r="AI131" s="159"/>
      <c r="AJ131" s="159"/>
      <c r="AK131" s="159"/>
      <c r="AL131" s="159"/>
      <c r="AM131" s="159"/>
      <c r="AN131" s="159"/>
      <c r="AO131" s="159"/>
      <c r="AP131" s="159"/>
      <c r="AQ131" s="159"/>
      <c r="AR131" s="159"/>
    </row>
    <row r="132" s="82" customFormat="1" ht="30" customHeight="1" spans="1:44">
      <c r="A132" s="108" t="s">
        <v>56</v>
      </c>
      <c r="B132" s="107" t="s">
        <v>543</v>
      </c>
      <c r="C132" s="107"/>
      <c r="D132" s="107"/>
      <c r="E132" s="107"/>
      <c r="F132" s="107"/>
      <c r="G132" s="107"/>
      <c r="H132" s="107"/>
      <c r="I132" s="107"/>
      <c r="J132" s="107"/>
      <c r="K132" s="159"/>
      <c r="L132" s="159"/>
      <c r="M132" s="159"/>
      <c r="N132" s="159"/>
      <c r="O132" s="159"/>
      <c r="P132" s="137"/>
      <c r="Q132" s="137"/>
      <c r="R132" s="137"/>
      <c r="S132" s="137"/>
      <c r="T132" s="137"/>
      <c r="U132" s="137"/>
      <c r="V132" s="137"/>
      <c r="W132" s="137"/>
      <c r="X132" s="137"/>
      <c r="Y132" s="137"/>
      <c r="Z132" s="137"/>
      <c r="AA132" s="137"/>
      <c r="AB132" s="137"/>
      <c r="AC132" s="137"/>
      <c r="AD132" s="137"/>
      <c r="AE132" s="137"/>
      <c r="AF132" s="137"/>
      <c r="AG132" s="137"/>
      <c r="AH132" s="137"/>
      <c r="AI132" s="159"/>
      <c r="AJ132" s="159"/>
      <c r="AK132" s="159"/>
      <c r="AL132" s="159"/>
      <c r="AM132" s="159"/>
      <c r="AN132" s="159"/>
      <c r="AO132" s="159"/>
      <c r="AP132" s="159"/>
      <c r="AQ132" s="159"/>
      <c r="AR132" s="159"/>
    </row>
    <row r="133" s="82" customFormat="1" ht="30" customHeight="1" spans="1:44">
      <c r="A133" s="108" t="s">
        <v>56</v>
      </c>
      <c r="B133" s="107" t="s">
        <v>544</v>
      </c>
      <c r="C133" s="107"/>
      <c r="D133" s="107"/>
      <c r="E133" s="107"/>
      <c r="F133" s="107"/>
      <c r="G133" s="107"/>
      <c r="H133" s="107"/>
      <c r="I133" s="107"/>
      <c r="J133" s="107"/>
      <c r="K133" s="159">
        <f t="shared" ref="K133:U133" si="74">SUM(K134)</f>
        <v>20000</v>
      </c>
      <c r="L133" s="159">
        <f t="shared" si="74"/>
        <v>1626</v>
      </c>
      <c r="M133" s="159">
        <f t="shared" si="74"/>
        <v>6016</v>
      </c>
      <c r="N133" s="159">
        <f t="shared" si="74"/>
        <v>300</v>
      </c>
      <c r="O133" s="159">
        <f t="shared" si="74"/>
        <v>300</v>
      </c>
      <c r="P133" s="137">
        <f t="shared" si="74"/>
        <v>300</v>
      </c>
      <c r="Q133" s="137">
        <f t="shared" si="74"/>
        <v>0</v>
      </c>
      <c r="R133" s="137">
        <f t="shared" si="74"/>
        <v>0</v>
      </c>
      <c r="S133" s="137">
        <f t="shared" si="74"/>
        <v>0</v>
      </c>
      <c r="T133" s="137">
        <f t="shared" si="74"/>
        <v>300</v>
      </c>
      <c r="U133" s="137">
        <f t="shared" si="74"/>
        <v>0</v>
      </c>
      <c r="V133" s="137">
        <f t="shared" ref="V133:AI133" si="75">SUM(V134)</f>
        <v>0</v>
      </c>
      <c r="W133" s="137">
        <f t="shared" si="75"/>
        <v>0</v>
      </c>
      <c r="X133" s="137">
        <f t="shared" si="75"/>
        <v>0</v>
      </c>
      <c r="Y133" s="137">
        <f t="shared" si="75"/>
        <v>0</v>
      </c>
      <c r="Z133" s="137">
        <f t="shared" si="75"/>
        <v>0</v>
      </c>
      <c r="AA133" s="137">
        <f t="shared" si="75"/>
        <v>0</v>
      </c>
      <c r="AB133" s="137">
        <f t="shared" si="75"/>
        <v>0</v>
      </c>
      <c r="AC133" s="137">
        <f t="shared" si="75"/>
        <v>0</v>
      </c>
      <c r="AD133" s="137">
        <f t="shared" si="75"/>
        <v>0</v>
      </c>
      <c r="AE133" s="137">
        <f t="shared" si="75"/>
        <v>0</v>
      </c>
      <c r="AF133" s="137">
        <f t="shared" si="75"/>
        <v>0</v>
      </c>
      <c r="AG133" s="137">
        <f t="shared" si="75"/>
        <v>0</v>
      </c>
      <c r="AH133" s="137">
        <f t="shared" si="75"/>
        <v>0</v>
      </c>
      <c r="AI133" s="159"/>
      <c r="AJ133" s="159"/>
      <c r="AK133" s="159"/>
      <c r="AL133" s="159"/>
      <c r="AM133" s="159"/>
      <c r="AN133" s="159"/>
      <c r="AO133" s="159"/>
      <c r="AP133" s="159"/>
      <c r="AQ133" s="159"/>
      <c r="AR133" s="159"/>
    </row>
    <row r="134" s="195" customFormat="1" ht="213" customHeight="1" spans="1:44">
      <c r="A134" s="109">
        <f>SUBTOTAL(103,$D$10:D134)</f>
        <v>53</v>
      </c>
      <c r="B134" s="109" t="s">
        <v>545</v>
      </c>
      <c r="C134" s="109" t="s">
        <v>59</v>
      </c>
      <c r="D134" s="109" t="s">
        <v>546</v>
      </c>
      <c r="E134" s="109" t="s">
        <v>547</v>
      </c>
      <c r="F134" s="109" t="s">
        <v>548</v>
      </c>
      <c r="G134" s="109" t="s">
        <v>63</v>
      </c>
      <c r="H134" s="109" t="s">
        <v>549</v>
      </c>
      <c r="I134" s="109" t="s">
        <v>79</v>
      </c>
      <c r="J134" s="152" t="s">
        <v>550</v>
      </c>
      <c r="K134" s="114">
        <v>20000</v>
      </c>
      <c r="L134" s="117">
        <v>1626</v>
      </c>
      <c r="M134" s="117">
        <v>6016</v>
      </c>
      <c r="N134" s="117">
        <v>300</v>
      </c>
      <c r="O134" s="117">
        <f>Q134+R134+T134+U134+V134+W134+Y134+AA134+AB134+AD134+AE134</f>
        <v>300</v>
      </c>
      <c r="P134" s="114">
        <f>Q134+R134+S134+T134+U134+V134+W134+X134+Y134+Z134</f>
        <v>300</v>
      </c>
      <c r="Q134" s="114"/>
      <c r="R134" s="114"/>
      <c r="S134" s="114"/>
      <c r="T134" s="117">
        <v>300</v>
      </c>
      <c r="U134" s="117"/>
      <c r="V134" s="114"/>
      <c r="W134" s="114"/>
      <c r="X134" s="114"/>
      <c r="Y134" s="114"/>
      <c r="Z134" s="114"/>
      <c r="AA134" s="114"/>
      <c r="AB134" s="114"/>
      <c r="AC134" s="114"/>
      <c r="AD134" s="114"/>
      <c r="AE134" s="114"/>
      <c r="AF134" s="117"/>
      <c r="AG134" s="114"/>
      <c r="AH134" s="114"/>
      <c r="AI134" s="114" t="s">
        <v>101</v>
      </c>
      <c r="AJ134" s="114" t="s">
        <v>102</v>
      </c>
      <c r="AK134" s="114" t="s">
        <v>258</v>
      </c>
      <c r="AL134" s="114" t="s">
        <v>259</v>
      </c>
      <c r="AM134" s="130" t="s">
        <v>234</v>
      </c>
      <c r="AN134" s="211" t="s">
        <v>551</v>
      </c>
      <c r="AO134" s="211" t="s">
        <v>552</v>
      </c>
      <c r="AP134" s="114" t="s">
        <v>138</v>
      </c>
      <c r="AQ134" s="114" t="s">
        <v>139</v>
      </c>
      <c r="AR134" s="130"/>
    </row>
    <row r="135" s="82" customFormat="1" ht="30" customHeight="1" spans="1:44">
      <c r="A135" s="108" t="s">
        <v>56</v>
      </c>
      <c r="B135" s="107" t="s">
        <v>553</v>
      </c>
      <c r="C135" s="107"/>
      <c r="D135" s="107"/>
      <c r="E135" s="107"/>
      <c r="F135" s="107"/>
      <c r="G135" s="107"/>
      <c r="H135" s="107"/>
      <c r="I135" s="107"/>
      <c r="J135" s="107"/>
      <c r="K135" s="159"/>
      <c r="L135" s="159"/>
      <c r="M135" s="159"/>
      <c r="N135" s="159"/>
      <c r="O135" s="159"/>
      <c r="P135" s="137"/>
      <c r="Q135" s="137"/>
      <c r="R135" s="137"/>
      <c r="S135" s="137"/>
      <c r="T135" s="137"/>
      <c r="U135" s="137"/>
      <c r="V135" s="137"/>
      <c r="W135" s="137"/>
      <c r="X135" s="137"/>
      <c r="Y135" s="137"/>
      <c r="Z135" s="137"/>
      <c r="AA135" s="137"/>
      <c r="AB135" s="137"/>
      <c r="AC135" s="137"/>
      <c r="AD135" s="137"/>
      <c r="AE135" s="137"/>
      <c r="AF135" s="137"/>
      <c r="AG135" s="137"/>
      <c r="AH135" s="137"/>
      <c r="AI135" s="159"/>
      <c r="AJ135" s="159"/>
      <c r="AK135" s="159"/>
      <c r="AL135" s="159"/>
      <c r="AM135" s="159"/>
      <c r="AN135" s="159"/>
      <c r="AO135" s="159"/>
      <c r="AP135" s="159"/>
      <c r="AQ135" s="159"/>
      <c r="AR135" s="159"/>
    </row>
    <row r="136" s="82" customFormat="1" ht="30" customHeight="1" spans="1:44">
      <c r="A136" s="106" t="s">
        <v>52</v>
      </c>
      <c r="B136" s="107" t="s">
        <v>554</v>
      </c>
      <c r="C136" s="107"/>
      <c r="D136" s="107"/>
      <c r="E136" s="107"/>
      <c r="F136" s="107"/>
      <c r="G136" s="107"/>
      <c r="H136" s="107"/>
      <c r="I136" s="107"/>
      <c r="J136" s="107"/>
      <c r="K136" s="159"/>
      <c r="L136" s="159"/>
      <c r="M136" s="159"/>
      <c r="N136" s="159">
        <f t="shared" ref="N136:U136" si="76">N137+N139+N142</f>
        <v>1116.6</v>
      </c>
      <c r="O136" s="159">
        <f t="shared" si="76"/>
        <v>1116.6</v>
      </c>
      <c r="P136" s="137">
        <f t="shared" si="76"/>
        <v>1116.6</v>
      </c>
      <c r="Q136" s="137">
        <f t="shared" si="76"/>
        <v>1116.6</v>
      </c>
      <c r="R136" s="137">
        <f t="shared" si="76"/>
        <v>0</v>
      </c>
      <c r="S136" s="137">
        <f t="shared" si="76"/>
        <v>0</v>
      </c>
      <c r="T136" s="137">
        <f t="shared" si="76"/>
        <v>0</v>
      </c>
      <c r="U136" s="137">
        <f t="shared" si="76"/>
        <v>0</v>
      </c>
      <c r="V136" s="137">
        <f t="shared" ref="V136:AI136" si="77">V137+V139+V142</f>
        <v>0</v>
      </c>
      <c r="W136" s="137">
        <f t="shared" si="77"/>
        <v>0</v>
      </c>
      <c r="X136" s="137">
        <f t="shared" si="77"/>
        <v>0</v>
      </c>
      <c r="Y136" s="137">
        <f t="shared" si="77"/>
        <v>0</v>
      </c>
      <c r="Z136" s="137">
        <f t="shared" si="77"/>
        <v>0</v>
      </c>
      <c r="AA136" s="137">
        <f t="shared" si="77"/>
        <v>0</v>
      </c>
      <c r="AB136" s="137">
        <f t="shared" si="77"/>
        <v>0</v>
      </c>
      <c r="AC136" s="137">
        <f t="shared" si="77"/>
        <v>0</v>
      </c>
      <c r="AD136" s="137">
        <f t="shared" si="77"/>
        <v>0</v>
      </c>
      <c r="AE136" s="137">
        <f t="shared" si="77"/>
        <v>0</v>
      </c>
      <c r="AF136" s="137">
        <f t="shared" si="77"/>
        <v>0</v>
      </c>
      <c r="AG136" s="137">
        <f t="shared" si="77"/>
        <v>0</v>
      </c>
      <c r="AH136" s="137">
        <f t="shared" si="77"/>
        <v>0</v>
      </c>
      <c r="AI136" s="159"/>
      <c r="AJ136" s="159"/>
      <c r="AK136" s="159"/>
      <c r="AL136" s="159"/>
      <c r="AM136" s="159"/>
      <c r="AN136" s="159"/>
      <c r="AO136" s="159"/>
      <c r="AP136" s="159"/>
      <c r="AQ136" s="159"/>
      <c r="AR136" s="159"/>
    </row>
    <row r="137" s="82" customFormat="1" ht="30" customHeight="1" spans="1:44">
      <c r="A137" s="155" t="s">
        <v>54</v>
      </c>
      <c r="B137" s="107" t="s">
        <v>555</v>
      </c>
      <c r="C137" s="107"/>
      <c r="D137" s="107"/>
      <c r="E137" s="107"/>
      <c r="F137" s="107"/>
      <c r="G137" s="107"/>
      <c r="H137" s="107"/>
      <c r="I137" s="107"/>
      <c r="J137" s="107"/>
      <c r="K137" s="159"/>
      <c r="L137" s="159"/>
      <c r="M137" s="159"/>
      <c r="N137" s="159">
        <f t="shared" ref="N137:U137" si="78">N138</f>
        <v>0</v>
      </c>
      <c r="O137" s="159">
        <f t="shared" si="78"/>
        <v>0</v>
      </c>
      <c r="P137" s="137">
        <f t="shared" si="78"/>
        <v>0</v>
      </c>
      <c r="Q137" s="137">
        <f t="shared" si="78"/>
        <v>0</v>
      </c>
      <c r="R137" s="137">
        <f t="shared" si="78"/>
        <v>0</v>
      </c>
      <c r="S137" s="137">
        <f t="shared" si="78"/>
        <v>0</v>
      </c>
      <c r="T137" s="137">
        <f t="shared" si="78"/>
        <v>0</v>
      </c>
      <c r="U137" s="137">
        <f t="shared" si="78"/>
        <v>0</v>
      </c>
      <c r="V137" s="137">
        <f t="shared" ref="V137:AI137" si="79">V138</f>
        <v>0</v>
      </c>
      <c r="W137" s="137">
        <f t="shared" si="79"/>
        <v>0</v>
      </c>
      <c r="X137" s="137">
        <f t="shared" si="79"/>
        <v>0</v>
      </c>
      <c r="Y137" s="137">
        <f t="shared" si="79"/>
        <v>0</v>
      </c>
      <c r="Z137" s="137">
        <f t="shared" si="79"/>
        <v>0</v>
      </c>
      <c r="AA137" s="137">
        <f t="shared" si="79"/>
        <v>0</v>
      </c>
      <c r="AB137" s="137">
        <f t="shared" si="79"/>
        <v>0</v>
      </c>
      <c r="AC137" s="137">
        <f t="shared" si="79"/>
        <v>0</v>
      </c>
      <c r="AD137" s="137">
        <f t="shared" si="79"/>
        <v>0</v>
      </c>
      <c r="AE137" s="137">
        <f t="shared" si="79"/>
        <v>0</v>
      </c>
      <c r="AF137" s="137">
        <f t="shared" si="79"/>
        <v>0</v>
      </c>
      <c r="AG137" s="137">
        <f t="shared" si="79"/>
        <v>0</v>
      </c>
      <c r="AH137" s="137">
        <f t="shared" si="79"/>
        <v>0</v>
      </c>
      <c r="AI137" s="159"/>
      <c r="AJ137" s="159"/>
      <c r="AK137" s="159"/>
      <c r="AL137" s="159"/>
      <c r="AM137" s="159"/>
      <c r="AN137" s="159"/>
      <c r="AO137" s="159"/>
      <c r="AP137" s="159"/>
      <c r="AQ137" s="159"/>
      <c r="AR137" s="159"/>
    </row>
    <row r="138" s="82" customFormat="1" ht="30" customHeight="1" spans="1:44">
      <c r="A138" s="108" t="s">
        <v>56</v>
      </c>
      <c r="B138" s="107" t="s">
        <v>556</v>
      </c>
      <c r="C138" s="107"/>
      <c r="D138" s="107"/>
      <c r="E138" s="107"/>
      <c r="F138" s="107"/>
      <c r="G138" s="107"/>
      <c r="H138" s="107"/>
      <c r="I138" s="107"/>
      <c r="J138" s="107"/>
      <c r="K138" s="159"/>
      <c r="L138" s="159"/>
      <c r="M138" s="159"/>
      <c r="N138" s="159"/>
      <c r="O138" s="159"/>
      <c r="P138" s="137"/>
      <c r="Q138" s="137"/>
      <c r="R138" s="137"/>
      <c r="S138" s="137"/>
      <c r="T138" s="137"/>
      <c r="U138" s="137"/>
      <c r="V138" s="137"/>
      <c r="W138" s="137"/>
      <c r="X138" s="137"/>
      <c r="Y138" s="137"/>
      <c r="Z138" s="137"/>
      <c r="AA138" s="137"/>
      <c r="AB138" s="137"/>
      <c r="AC138" s="137"/>
      <c r="AD138" s="137"/>
      <c r="AE138" s="137"/>
      <c r="AF138" s="137"/>
      <c r="AG138" s="137"/>
      <c r="AH138" s="137"/>
      <c r="AI138" s="159"/>
      <c r="AJ138" s="159"/>
      <c r="AK138" s="159"/>
      <c r="AL138" s="159"/>
      <c r="AM138" s="159"/>
      <c r="AN138" s="159"/>
      <c r="AO138" s="159"/>
      <c r="AP138" s="159"/>
      <c r="AQ138" s="159"/>
      <c r="AR138" s="159"/>
    </row>
    <row r="139" s="82" customFormat="1" ht="30" customHeight="1" spans="1:44">
      <c r="A139" s="155" t="s">
        <v>54</v>
      </c>
      <c r="B139" s="107" t="s">
        <v>557</v>
      </c>
      <c r="C139" s="107"/>
      <c r="D139" s="107"/>
      <c r="E139" s="107"/>
      <c r="F139" s="107"/>
      <c r="G139" s="107"/>
      <c r="H139" s="107"/>
      <c r="I139" s="107"/>
      <c r="J139" s="107"/>
      <c r="K139" s="159"/>
      <c r="L139" s="159"/>
      <c r="M139" s="159"/>
      <c r="N139" s="159">
        <f t="shared" ref="N139:U139" si="80">N140</f>
        <v>1116.6</v>
      </c>
      <c r="O139" s="159">
        <f t="shared" si="80"/>
        <v>1116.6</v>
      </c>
      <c r="P139" s="137">
        <f t="shared" si="80"/>
        <v>1116.6</v>
      </c>
      <c r="Q139" s="137">
        <f t="shared" si="80"/>
        <v>1116.6</v>
      </c>
      <c r="R139" s="137">
        <f t="shared" si="80"/>
        <v>0</v>
      </c>
      <c r="S139" s="137">
        <f t="shared" si="80"/>
        <v>0</v>
      </c>
      <c r="T139" s="137">
        <f t="shared" si="80"/>
        <v>0</v>
      </c>
      <c r="U139" s="137">
        <f t="shared" si="80"/>
        <v>0</v>
      </c>
      <c r="V139" s="137">
        <f t="shared" ref="V139:AI139" si="81">V140</f>
        <v>0</v>
      </c>
      <c r="W139" s="137">
        <f t="shared" si="81"/>
        <v>0</v>
      </c>
      <c r="X139" s="137">
        <f t="shared" si="81"/>
        <v>0</v>
      </c>
      <c r="Y139" s="137">
        <f t="shared" si="81"/>
        <v>0</v>
      </c>
      <c r="Z139" s="137">
        <f t="shared" si="81"/>
        <v>0</v>
      </c>
      <c r="AA139" s="137">
        <f t="shared" si="81"/>
        <v>0</v>
      </c>
      <c r="AB139" s="137">
        <f t="shared" si="81"/>
        <v>0</v>
      </c>
      <c r="AC139" s="137">
        <f t="shared" si="81"/>
        <v>0</v>
      </c>
      <c r="AD139" s="137">
        <f t="shared" si="81"/>
        <v>0</v>
      </c>
      <c r="AE139" s="137">
        <f t="shared" si="81"/>
        <v>0</v>
      </c>
      <c r="AF139" s="137">
        <f t="shared" si="81"/>
        <v>0</v>
      </c>
      <c r="AG139" s="137">
        <f t="shared" si="81"/>
        <v>0</v>
      </c>
      <c r="AH139" s="137">
        <f t="shared" si="81"/>
        <v>0</v>
      </c>
      <c r="AI139" s="159"/>
      <c r="AJ139" s="159"/>
      <c r="AK139" s="159"/>
      <c r="AL139" s="159"/>
      <c r="AM139" s="159"/>
      <c r="AN139" s="159"/>
      <c r="AO139" s="159"/>
      <c r="AP139" s="159"/>
      <c r="AQ139" s="159"/>
      <c r="AR139" s="159"/>
    </row>
    <row r="140" s="82" customFormat="1" ht="30" customHeight="1" spans="1:44">
      <c r="A140" s="108" t="s">
        <v>56</v>
      </c>
      <c r="B140" s="107" t="s">
        <v>558</v>
      </c>
      <c r="C140" s="107"/>
      <c r="D140" s="107"/>
      <c r="E140" s="107"/>
      <c r="F140" s="107"/>
      <c r="G140" s="107"/>
      <c r="H140" s="107"/>
      <c r="I140" s="107"/>
      <c r="J140" s="107"/>
      <c r="K140" s="159">
        <f t="shared" ref="K140:U140" si="82">SUM(K141)</f>
        <v>3722</v>
      </c>
      <c r="L140" s="159">
        <f t="shared" si="82"/>
        <v>3453</v>
      </c>
      <c r="M140" s="159">
        <f t="shared" si="82"/>
        <v>3722</v>
      </c>
      <c r="N140" s="159">
        <f t="shared" si="82"/>
        <v>1116.6</v>
      </c>
      <c r="O140" s="159">
        <f t="shared" si="82"/>
        <v>1116.6</v>
      </c>
      <c r="P140" s="137">
        <f t="shared" si="82"/>
        <v>1116.6</v>
      </c>
      <c r="Q140" s="137">
        <f t="shared" si="82"/>
        <v>1116.6</v>
      </c>
      <c r="R140" s="137">
        <f t="shared" si="82"/>
        <v>0</v>
      </c>
      <c r="S140" s="137">
        <f t="shared" si="82"/>
        <v>0</v>
      </c>
      <c r="T140" s="137">
        <f t="shared" si="82"/>
        <v>0</v>
      </c>
      <c r="U140" s="137">
        <f t="shared" si="82"/>
        <v>0</v>
      </c>
      <c r="V140" s="137">
        <f t="shared" ref="V140:AI140" si="83">SUM(V141)</f>
        <v>0</v>
      </c>
      <c r="W140" s="137">
        <f t="shared" si="83"/>
        <v>0</v>
      </c>
      <c r="X140" s="137">
        <f t="shared" si="83"/>
        <v>0</v>
      </c>
      <c r="Y140" s="137">
        <f t="shared" si="83"/>
        <v>0</v>
      </c>
      <c r="Z140" s="137">
        <f t="shared" si="83"/>
        <v>0</v>
      </c>
      <c r="AA140" s="137">
        <f t="shared" si="83"/>
        <v>0</v>
      </c>
      <c r="AB140" s="137">
        <f t="shared" si="83"/>
        <v>0</v>
      </c>
      <c r="AC140" s="137">
        <f t="shared" si="83"/>
        <v>0</v>
      </c>
      <c r="AD140" s="137">
        <f t="shared" si="83"/>
        <v>0</v>
      </c>
      <c r="AE140" s="137">
        <f t="shared" si="83"/>
        <v>0</v>
      </c>
      <c r="AF140" s="137">
        <f t="shared" si="83"/>
        <v>0</v>
      </c>
      <c r="AG140" s="137">
        <f t="shared" si="83"/>
        <v>0</v>
      </c>
      <c r="AH140" s="137">
        <f t="shared" si="83"/>
        <v>0</v>
      </c>
      <c r="AI140" s="159"/>
      <c r="AJ140" s="159"/>
      <c r="AK140" s="159"/>
      <c r="AL140" s="159"/>
      <c r="AM140" s="159"/>
      <c r="AN140" s="159"/>
      <c r="AO140" s="159"/>
      <c r="AP140" s="159"/>
      <c r="AQ140" s="159"/>
      <c r="AR140" s="159"/>
    </row>
    <row r="141" s="189" customFormat="1" ht="177" customHeight="1" spans="1:44">
      <c r="A141" s="109">
        <f>SUBTOTAL(103,$D$10:D141)</f>
        <v>54</v>
      </c>
      <c r="B141" s="110" t="s">
        <v>559</v>
      </c>
      <c r="C141" s="110" t="s">
        <v>59</v>
      </c>
      <c r="D141" s="110" t="s">
        <v>560</v>
      </c>
      <c r="E141" s="110" t="s">
        <v>561</v>
      </c>
      <c r="F141" s="110" t="s">
        <v>562</v>
      </c>
      <c r="G141" s="109" t="s">
        <v>63</v>
      </c>
      <c r="H141" s="109" t="s">
        <v>375</v>
      </c>
      <c r="I141" s="110" t="s">
        <v>376</v>
      </c>
      <c r="J141" s="110" t="s">
        <v>563</v>
      </c>
      <c r="K141" s="114">
        <v>3722</v>
      </c>
      <c r="L141" s="114">
        <v>3453</v>
      </c>
      <c r="M141" s="114">
        <v>3722</v>
      </c>
      <c r="N141" s="117">
        <v>1116.6</v>
      </c>
      <c r="O141" s="117">
        <f>Q141+R141+T141+U141+V141+W141+Y141+AA141+AB141+AD141+AE141</f>
        <v>1116.6</v>
      </c>
      <c r="P141" s="114">
        <f>Q141+R141+S141+T141+U141+V141+W141+X141+Y141+Z141</f>
        <v>1116.6</v>
      </c>
      <c r="Q141" s="114">
        <v>1116.6</v>
      </c>
      <c r="R141" s="114"/>
      <c r="S141" s="114"/>
      <c r="T141" s="114"/>
      <c r="U141" s="114"/>
      <c r="V141" s="114"/>
      <c r="W141" s="114"/>
      <c r="X141" s="114"/>
      <c r="Y141" s="114"/>
      <c r="Z141" s="114"/>
      <c r="AA141" s="114"/>
      <c r="AB141" s="114"/>
      <c r="AC141" s="114"/>
      <c r="AD141" s="114"/>
      <c r="AE141" s="114"/>
      <c r="AF141" s="114"/>
      <c r="AG141" s="114"/>
      <c r="AH141" s="114"/>
      <c r="AI141" s="114" t="s">
        <v>564</v>
      </c>
      <c r="AJ141" s="117" t="s">
        <v>565</v>
      </c>
      <c r="AK141" s="114" t="s">
        <v>564</v>
      </c>
      <c r="AL141" s="117" t="s">
        <v>565</v>
      </c>
      <c r="AM141" s="114" t="s">
        <v>479</v>
      </c>
      <c r="AN141" s="145" t="s">
        <v>566</v>
      </c>
      <c r="AO141" s="158" t="s">
        <v>567</v>
      </c>
      <c r="AP141" s="114" t="s">
        <v>138</v>
      </c>
      <c r="AQ141" s="114" t="s">
        <v>139</v>
      </c>
      <c r="AR141" s="130"/>
    </row>
    <row r="142" s="82" customFormat="1" ht="30" customHeight="1" spans="1:44">
      <c r="A142" s="155" t="s">
        <v>54</v>
      </c>
      <c r="B142" s="107" t="s">
        <v>568</v>
      </c>
      <c r="C142" s="107"/>
      <c r="D142" s="107"/>
      <c r="E142" s="107"/>
      <c r="F142" s="107"/>
      <c r="G142" s="107"/>
      <c r="H142" s="107"/>
      <c r="I142" s="107"/>
      <c r="J142" s="107"/>
      <c r="K142" s="159"/>
      <c r="L142" s="159"/>
      <c r="M142" s="159"/>
      <c r="N142" s="159">
        <f t="shared" ref="N142:U142" si="84">N143</f>
        <v>0</v>
      </c>
      <c r="O142" s="159">
        <f t="shared" si="84"/>
        <v>0</v>
      </c>
      <c r="P142" s="137">
        <f t="shared" si="84"/>
        <v>0</v>
      </c>
      <c r="Q142" s="137">
        <f t="shared" si="84"/>
        <v>0</v>
      </c>
      <c r="R142" s="137">
        <f t="shared" si="84"/>
        <v>0</v>
      </c>
      <c r="S142" s="137">
        <f t="shared" si="84"/>
        <v>0</v>
      </c>
      <c r="T142" s="137">
        <f t="shared" si="84"/>
        <v>0</v>
      </c>
      <c r="U142" s="137">
        <f t="shared" si="84"/>
        <v>0</v>
      </c>
      <c r="V142" s="137">
        <f t="shared" ref="V142:AI142" si="85">V143</f>
        <v>0</v>
      </c>
      <c r="W142" s="137">
        <f t="shared" si="85"/>
        <v>0</v>
      </c>
      <c r="X142" s="137">
        <f t="shared" si="85"/>
        <v>0</v>
      </c>
      <c r="Y142" s="137">
        <f t="shared" si="85"/>
        <v>0</v>
      </c>
      <c r="Z142" s="137">
        <f t="shared" si="85"/>
        <v>0</v>
      </c>
      <c r="AA142" s="137">
        <f t="shared" si="85"/>
        <v>0</v>
      </c>
      <c r="AB142" s="137">
        <f t="shared" si="85"/>
        <v>0</v>
      </c>
      <c r="AC142" s="137">
        <f t="shared" si="85"/>
        <v>0</v>
      </c>
      <c r="AD142" s="137">
        <f t="shared" si="85"/>
        <v>0</v>
      </c>
      <c r="AE142" s="137">
        <f t="shared" si="85"/>
        <v>0</v>
      </c>
      <c r="AF142" s="137">
        <f t="shared" si="85"/>
        <v>0</v>
      </c>
      <c r="AG142" s="137">
        <f t="shared" si="85"/>
        <v>0</v>
      </c>
      <c r="AH142" s="137">
        <f t="shared" si="85"/>
        <v>0</v>
      </c>
      <c r="AI142" s="159"/>
      <c r="AJ142" s="159"/>
      <c r="AK142" s="159"/>
      <c r="AL142" s="159"/>
      <c r="AM142" s="159"/>
      <c r="AN142" s="159"/>
      <c r="AO142" s="159"/>
      <c r="AP142" s="159"/>
      <c r="AQ142" s="159"/>
      <c r="AR142" s="159"/>
    </row>
    <row r="143" s="82" customFormat="1" ht="30" customHeight="1" spans="1:44">
      <c r="A143" s="108" t="s">
        <v>56</v>
      </c>
      <c r="B143" s="107" t="s">
        <v>569</v>
      </c>
      <c r="C143" s="107"/>
      <c r="D143" s="107"/>
      <c r="E143" s="107"/>
      <c r="F143" s="107"/>
      <c r="G143" s="107"/>
      <c r="H143" s="107"/>
      <c r="I143" s="107"/>
      <c r="J143" s="107"/>
      <c r="K143" s="159"/>
      <c r="L143" s="159"/>
      <c r="M143" s="159"/>
      <c r="N143" s="159"/>
      <c r="O143" s="159"/>
      <c r="P143" s="137"/>
      <c r="Q143" s="137"/>
      <c r="R143" s="137"/>
      <c r="S143" s="137"/>
      <c r="T143" s="137"/>
      <c r="U143" s="137"/>
      <c r="V143" s="137"/>
      <c r="W143" s="137"/>
      <c r="X143" s="137"/>
      <c r="Y143" s="137"/>
      <c r="Z143" s="137"/>
      <c r="AA143" s="137"/>
      <c r="AB143" s="137"/>
      <c r="AC143" s="137"/>
      <c r="AD143" s="137"/>
      <c r="AE143" s="137"/>
      <c r="AF143" s="137"/>
      <c r="AG143" s="137"/>
      <c r="AH143" s="137"/>
      <c r="AI143" s="159"/>
      <c r="AJ143" s="159"/>
      <c r="AK143" s="159"/>
      <c r="AL143" s="159"/>
      <c r="AM143" s="159"/>
      <c r="AN143" s="159"/>
      <c r="AO143" s="159"/>
      <c r="AP143" s="159"/>
      <c r="AQ143" s="159"/>
      <c r="AR143" s="159"/>
    </row>
    <row r="144" s="82" customFormat="1" ht="30" customHeight="1" spans="1:44">
      <c r="A144" s="106" t="s">
        <v>52</v>
      </c>
      <c r="B144" s="107" t="s">
        <v>570</v>
      </c>
      <c r="C144" s="107"/>
      <c r="D144" s="107"/>
      <c r="E144" s="107"/>
      <c r="F144" s="107"/>
      <c r="G144" s="107"/>
      <c r="H144" s="107"/>
      <c r="I144" s="107"/>
      <c r="J144" s="107"/>
      <c r="K144" s="159"/>
      <c r="L144" s="159"/>
      <c r="M144" s="159"/>
      <c r="N144" s="159">
        <f t="shared" ref="N144:U144" si="86">N145</f>
        <v>0</v>
      </c>
      <c r="O144" s="159">
        <f t="shared" si="86"/>
        <v>0</v>
      </c>
      <c r="P144" s="137">
        <f t="shared" si="86"/>
        <v>0</v>
      </c>
      <c r="Q144" s="137">
        <f t="shared" si="86"/>
        <v>0</v>
      </c>
      <c r="R144" s="137">
        <f t="shared" si="86"/>
        <v>0</v>
      </c>
      <c r="S144" s="137">
        <f t="shared" si="86"/>
        <v>0</v>
      </c>
      <c r="T144" s="137">
        <f t="shared" si="86"/>
        <v>0</v>
      </c>
      <c r="U144" s="137">
        <f t="shared" si="86"/>
        <v>0</v>
      </c>
      <c r="V144" s="137">
        <f t="shared" ref="V144:AI144" si="87">V145</f>
        <v>0</v>
      </c>
      <c r="W144" s="137">
        <f t="shared" si="87"/>
        <v>0</v>
      </c>
      <c r="X144" s="137">
        <f t="shared" si="87"/>
        <v>0</v>
      </c>
      <c r="Y144" s="137">
        <f t="shared" si="87"/>
        <v>0</v>
      </c>
      <c r="Z144" s="137">
        <f t="shared" si="87"/>
        <v>0</v>
      </c>
      <c r="AA144" s="137">
        <f t="shared" si="87"/>
        <v>0</v>
      </c>
      <c r="AB144" s="137">
        <f t="shared" si="87"/>
        <v>0</v>
      </c>
      <c r="AC144" s="137">
        <f t="shared" si="87"/>
        <v>0</v>
      </c>
      <c r="AD144" s="137">
        <f t="shared" si="87"/>
        <v>0</v>
      </c>
      <c r="AE144" s="137">
        <f t="shared" si="87"/>
        <v>0</v>
      </c>
      <c r="AF144" s="137">
        <f t="shared" si="87"/>
        <v>0</v>
      </c>
      <c r="AG144" s="137">
        <f t="shared" si="87"/>
        <v>0</v>
      </c>
      <c r="AH144" s="137">
        <f t="shared" si="87"/>
        <v>0</v>
      </c>
      <c r="AI144" s="159"/>
      <c r="AJ144" s="159"/>
      <c r="AK144" s="159"/>
      <c r="AL144" s="159"/>
      <c r="AM144" s="159"/>
      <c r="AN144" s="159"/>
      <c r="AO144" s="159"/>
      <c r="AP144" s="159"/>
      <c r="AQ144" s="159"/>
      <c r="AR144" s="159"/>
    </row>
    <row r="145" s="82" customFormat="1" ht="30" customHeight="1" spans="1:44">
      <c r="A145" s="106" t="s">
        <v>54</v>
      </c>
      <c r="B145" s="107" t="s">
        <v>570</v>
      </c>
      <c r="C145" s="107"/>
      <c r="D145" s="107"/>
      <c r="E145" s="107"/>
      <c r="F145" s="107"/>
      <c r="G145" s="107"/>
      <c r="H145" s="107"/>
      <c r="I145" s="107"/>
      <c r="J145" s="107"/>
      <c r="K145" s="159"/>
      <c r="L145" s="159"/>
      <c r="M145" s="159"/>
      <c r="N145" s="159">
        <f t="shared" ref="N145:U145" si="88">N146</f>
        <v>0</v>
      </c>
      <c r="O145" s="159">
        <f t="shared" si="88"/>
        <v>0</v>
      </c>
      <c r="P145" s="137">
        <f t="shared" si="88"/>
        <v>0</v>
      </c>
      <c r="Q145" s="137">
        <f t="shared" si="88"/>
        <v>0</v>
      </c>
      <c r="R145" s="137">
        <f t="shared" si="88"/>
        <v>0</v>
      </c>
      <c r="S145" s="137">
        <f t="shared" si="88"/>
        <v>0</v>
      </c>
      <c r="T145" s="137">
        <f t="shared" si="88"/>
        <v>0</v>
      </c>
      <c r="U145" s="137">
        <f t="shared" si="88"/>
        <v>0</v>
      </c>
      <c r="V145" s="137">
        <f t="shared" ref="V145:AI145" si="89">V146</f>
        <v>0</v>
      </c>
      <c r="W145" s="137">
        <f t="shared" si="89"/>
        <v>0</v>
      </c>
      <c r="X145" s="137">
        <f t="shared" si="89"/>
        <v>0</v>
      </c>
      <c r="Y145" s="137">
        <f t="shared" si="89"/>
        <v>0</v>
      </c>
      <c r="Z145" s="137">
        <f t="shared" si="89"/>
        <v>0</v>
      </c>
      <c r="AA145" s="137">
        <f t="shared" si="89"/>
        <v>0</v>
      </c>
      <c r="AB145" s="137">
        <f t="shared" si="89"/>
        <v>0</v>
      </c>
      <c r="AC145" s="137">
        <f t="shared" si="89"/>
        <v>0</v>
      </c>
      <c r="AD145" s="137">
        <f t="shared" si="89"/>
        <v>0</v>
      </c>
      <c r="AE145" s="137">
        <f t="shared" si="89"/>
        <v>0</v>
      </c>
      <c r="AF145" s="137">
        <f t="shared" si="89"/>
        <v>0</v>
      </c>
      <c r="AG145" s="137">
        <f t="shared" si="89"/>
        <v>0</v>
      </c>
      <c r="AH145" s="137">
        <f t="shared" si="89"/>
        <v>0</v>
      </c>
      <c r="AI145" s="159"/>
      <c r="AJ145" s="159"/>
      <c r="AK145" s="159"/>
      <c r="AL145" s="159"/>
      <c r="AM145" s="159"/>
      <c r="AN145" s="159"/>
      <c r="AO145" s="159"/>
      <c r="AP145" s="159"/>
      <c r="AQ145" s="159"/>
      <c r="AR145" s="159"/>
    </row>
    <row r="146" s="82" customFormat="1" ht="30" customHeight="1" spans="1:44">
      <c r="A146" s="106" t="s">
        <v>56</v>
      </c>
      <c r="B146" s="107" t="s">
        <v>570</v>
      </c>
      <c r="C146" s="107"/>
      <c r="D146" s="107"/>
      <c r="E146" s="107"/>
      <c r="F146" s="107"/>
      <c r="G146" s="107"/>
      <c r="H146" s="107"/>
      <c r="I146" s="107"/>
      <c r="J146" s="107"/>
      <c r="K146" s="159"/>
      <c r="L146" s="159"/>
      <c r="M146" s="159"/>
      <c r="N146" s="159"/>
      <c r="O146" s="159"/>
      <c r="P146" s="137"/>
      <c r="Q146" s="137"/>
      <c r="R146" s="137"/>
      <c r="S146" s="137"/>
      <c r="T146" s="137"/>
      <c r="U146" s="137"/>
      <c r="V146" s="137"/>
      <c r="W146" s="137"/>
      <c r="X146" s="137"/>
      <c r="Y146" s="137"/>
      <c r="Z146" s="137"/>
      <c r="AA146" s="137"/>
      <c r="AB146" s="137"/>
      <c r="AC146" s="137"/>
      <c r="AD146" s="137"/>
      <c r="AE146" s="137"/>
      <c r="AF146" s="137"/>
      <c r="AG146" s="137"/>
      <c r="AH146" s="137"/>
      <c r="AI146" s="159"/>
      <c r="AJ146" s="159"/>
      <c r="AK146" s="159"/>
      <c r="AL146" s="159"/>
      <c r="AM146" s="159"/>
      <c r="AN146" s="159"/>
      <c r="AO146" s="159"/>
      <c r="AP146" s="159"/>
      <c r="AQ146" s="159"/>
      <c r="AR146" s="159"/>
    </row>
    <row r="147" s="82" customFormat="1" ht="30" customHeight="1" spans="1:44">
      <c r="A147" s="106" t="s">
        <v>52</v>
      </c>
      <c r="B147" s="107" t="s">
        <v>571</v>
      </c>
      <c r="C147" s="107"/>
      <c r="D147" s="107"/>
      <c r="E147" s="107"/>
      <c r="F147" s="107"/>
      <c r="G147" s="107"/>
      <c r="H147" s="107"/>
      <c r="I147" s="107"/>
      <c r="J147" s="107"/>
      <c r="K147" s="159"/>
      <c r="L147" s="159"/>
      <c r="M147" s="159"/>
      <c r="N147" s="159">
        <f t="shared" ref="N147:U147" si="90">N148</f>
        <v>73.72</v>
      </c>
      <c r="O147" s="159">
        <f t="shared" si="90"/>
        <v>73.72</v>
      </c>
      <c r="P147" s="137">
        <f t="shared" si="90"/>
        <v>73.72</v>
      </c>
      <c r="Q147" s="137">
        <f t="shared" si="90"/>
        <v>0</v>
      </c>
      <c r="R147" s="137">
        <f t="shared" si="90"/>
        <v>0</v>
      </c>
      <c r="S147" s="137">
        <f t="shared" si="90"/>
        <v>0</v>
      </c>
      <c r="T147" s="137">
        <f t="shared" si="90"/>
        <v>0</v>
      </c>
      <c r="U147" s="137">
        <f t="shared" si="90"/>
        <v>0</v>
      </c>
      <c r="V147" s="137">
        <f t="shared" ref="V147:AI147" si="91">V148</f>
        <v>0</v>
      </c>
      <c r="W147" s="137">
        <f t="shared" si="91"/>
        <v>73.72</v>
      </c>
      <c r="X147" s="137">
        <f t="shared" si="91"/>
        <v>0</v>
      </c>
      <c r="Y147" s="137">
        <f t="shared" si="91"/>
        <v>0</v>
      </c>
      <c r="Z147" s="137">
        <f t="shared" si="91"/>
        <v>0</v>
      </c>
      <c r="AA147" s="137">
        <f t="shared" si="91"/>
        <v>0</v>
      </c>
      <c r="AB147" s="137">
        <f t="shared" si="91"/>
        <v>0</v>
      </c>
      <c r="AC147" s="137">
        <f t="shared" si="91"/>
        <v>0</v>
      </c>
      <c r="AD147" s="137">
        <f t="shared" si="91"/>
        <v>0</v>
      </c>
      <c r="AE147" s="137">
        <f t="shared" si="91"/>
        <v>0</v>
      </c>
      <c r="AF147" s="137">
        <f t="shared" si="91"/>
        <v>0</v>
      </c>
      <c r="AG147" s="137">
        <f t="shared" si="91"/>
        <v>0</v>
      </c>
      <c r="AH147" s="137">
        <f t="shared" si="91"/>
        <v>0</v>
      </c>
      <c r="AI147" s="159"/>
      <c r="AJ147" s="159"/>
      <c r="AK147" s="159"/>
      <c r="AL147" s="159"/>
      <c r="AM147" s="159"/>
      <c r="AN147" s="159"/>
      <c r="AO147" s="159"/>
      <c r="AP147" s="159"/>
      <c r="AQ147" s="159"/>
      <c r="AR147" s="159"/>
    </row>
    <row r="148" s="82" customFormat="1" ht="30" customHeight="1" spans="1:44">
      <c r="A148" s="106" t="s">
        <v>54</v>
      </c>
      <c r="B148" s="107" t="s">
        <v>571</v>
      </c>
      <c r="C148" s="107"/>
      <c r="D148" s="107"/>
      <c r="E148" s="107"/>
      <c r="F148" s="107"/>
      <c r="G148" s="107"/>
      <c r="H148" s="107"/>
      <c r="I148" s="107"/>
      <c r="J148" s="107"/>
      <c r="K148" s="159"/>
      <c r="L148" s="159"/>
      <c r="M148" s="159"/>
      <c r="N148" s="159">
        <f t="shared" ref="N148:U148" si="92">N149+N150+N152</f>
        <v>73.72</v>
      </c>
      <c r="O148" s="159">
        <f t="shared" si="92"/>
        <v>73.72</v>
      </c>
      <c r="P148" s="137">
        <f t="shared" si="92"/>
        <v>73.72</v>
      </c>
      <c r="Q148" s="137">
        <f t="shared" si="92"/>
        <v>0</v>
      </c>
      <c r="R148" s="137">
        <f t="shared" si="92"/>
        <v>0</v>
      </c>
      <c r="S148" s="137">
        <f t="shared" si="92"/>
        <v>0</v>
      </c>
      <c r="T148" s="137">
        <f t="shared" si="92"/>
        <v>0</v>
      </c>
      <c r="U148" s="137">
        <f t="shared" si="92"/>
        <v>0</v>
      </c>
      <c r="V148" s="137">
        <f t="shared" ref="V148:AI148" si="93">V149+V150+V152</f>
        <v>0</v>
      </c>
      <c r="W148" s="137">
        <f t="shared" si="93"/>
        <v>73.72</v>
      </c>
      <c r="X148" s="137">
        <f t="shared" si="93"/>
        <v>0</v>
      </c>
      <c r="Y148" s="137">
        <f t="shared" si="93"/>
        <v>0</v>
      </c>
      <c r="Z148" s="137">
        <f t="shared" si="93"/>
        <v>0</v>
      </c>
      <c r="AA148" s="137">
        <f t="shared" si="93"/>
        <v>0</v>
      </c>
      <c r="AB148" s="137">
        <f t="shared" si="93"/>
        <v>0</v>
      </c>
      <c r="AC148" s="137">
        <f t="shared" si="93"/>
        <v>0</v>
      </c>
      <c r="AD148" s="137">
        <f t="shared" si="93"/>
        <v>0</v>
      </c>
      <c r="AE148" s="137">
        <f t="shared" si="93"/>
        <v>0</v>
      </c>
      <c r="AF148" s="137">
        <f t="shared" si="93"/>
        <v>0</v>
      </c>
      <c r="AG148" s="137">
        <f t="shared" si="93"/>
        <v>0</v>
      </c>
      <c r="AH148" s="137">
        <f t="shared" si="93"/>
        <v>0</v>
      </c>
      <c r="AI148" s="159"/>
      <c r="AJ148" s="159"/>
      <c r="AK148" s="159"/>
      <c r="AL148" s="159"/>
      <c r="AM148" s="159"/>
      <c r="AN148" s="159"/>
      <c r="AO148" s="159"/>
      <c r="AP148" s="159"/>
      <c r="AQ148" s="159"/>
      <c r="AR148" s="159"/>
    </row>
    <row r="149" s="82" customFormat="1" ht="30" customHeight="1" spans="1:44">
      <c r="A149" s="108" t="s">
        <v>56</v>
      </c>
      <c r="B149" s="107" t="s">
        <v>572</v>
      </c>
      <c r="C149" s="107"/>
      <c r="D149" s="107"/>
      <c r="E149" s="107"/>
      <c r="F149" s="107"/>
      <c r="G149" s="107"/>
      <c r="H149" s="107"/>
      <c r="I149" s="107"/>
      <c r="J149" s="107"/>
      <c r="K149" s="159"/>
      <c r="L149" s="159"/>
      <c r="M149" s="159"/>
      <c r="N149" s="159"/>
      <c r="O149" s="159"/>
      <c r="P149" s="137"/>
      <c r="Q149" s="137"/>
      <c r="R149" s="137"/>
      <c r="S149" s="137"/>
      <c r="T149" s="137"/>
      <c r="U149" s="137"/>
      <c r="V149" s="137"/>
      <c r="W149" s="137"/>
      <c r="X149" s="137"/>
      <c r="Y149" s="137"/>
      <c r="Z149" s="137"/>
      <c r="AA149" s="137"/>
      <c r="AB149" s="137"/>
      <c r="AC149" s="137"/>
      <c r="AD149" s="137"/>
      <c r="AE149" s="137"/>
      <c r="AF149" s="137"/>
      <c r="AG149" s="137"/>
      <c r="AH149" s="137"/>
      <c r="AI149" s="159"/>
      <c r="AJ149" s="159"/>
      <c r="AK149" s="159"/>
      <c r="AL149" s="159"/>
      <c r="AM149" s="159"/>
      <c r="AN149" s="159"/>
      <c r="AO149" s="159"/>
      <c r="AP149" s="159"/>
      <c r="AQ149" s="159"/>
      <c r="AR149" s="159"/>
    </row>
    <row r="150" s="82" customFormat="1" ht="30" customHeight="1" spans="1:44">
      <c r="A150" s="108" t="s">
        <v>56</v>
      </c>
      <c r="B150" s="107" t="s">
        <v>573</v>
      </c>
      <c r="C150" s="107"/>
      <c r="D150" s="107"/>
      <c r="E150" s="107"/>
      <c r="F150" s="107"/>
      <c r="G150" s="107"/>
      <c r="H150" s="107"/>
      <c r="I150" s="107"/>
      <c r="J150" s="107"/>
      <c r="K150" s="159">
        <f t="shared" ref="K150:U150" si="94">SUM(K151)</f>
        <v>7021</v>
      </c>
      <c r="L150" s="159">
        <f t="shared" si="94"/>
        <v>7021</v>
      </c>
      <c r="M150" s="159">
        <f t="shared" si="94"/>
        <v>29155</v>
      </c>
      <c r="N150" s="159">
        <f t="shared" si="94"/>
        <v>73.72</v>
      </c>
      <c r="O150" s="159">
        <f t="shared" si="94"/>
        <v>73.72</v>
      </c>
      <c r="P150" s="137">
        <f t="shared" si="94"/>
        <v>73.72</v>
      </c>
      <c r="Q150" s="137">
        <f t="shared" si="94"/>
        <v>0</v>
      </c>
      <c r="R150" s="137">
        <f t="shared" si="94"/>
        <v>0</v>
      </c>
      <c r="S150" s="137">
        <f t="shared" si="94"/>
        <v>0</v>
      </c>
      <c r="T150" s="137">
        <f t="shared" si="94"/>
        <v>0</v>
      </c>
      <c r="U150" s="137">
        <f t="shared" si="94"/>
        <v>0</v>
      </c>
      <c r="V150" s="137">
        <f t="shared" ref="V150:AI150" si="95">SUM(V151)</f>
        <v>0</v>
      </c>
      <c r="W150" s="137">
        <f t="shared" si="95"/>
        <v>73.72</v>
      </c>
      <c r="X150" s="137">
        <f t="shared" si="95"/>
        <v>0</v>
      </c>
      <c r="Y150" s="137">
        <f t="shared" si="95"/>
        <v>0</v>
      </c>
      <c r="Z150" s="137">
        <f t="shared" si="95"/>
        <v>0</v>
      </c>
      <c r="AA150" s="137">
        <f t="shared" si="95"/>
        <v>0</v>
      </c>
      <c r="AB150" s="137">
        <f t="shared" si="95"/>
        <v>0</v>
      </c>
      <c r="AC150" s="137">
        <f t="shared" si="95"/>
        <v>0</v>
      </c>
      <c r="AD150" s="137">
        <f t="shared" si="95"/>
        <v>0</v>
      </c>
      <c r="AE150" s="137">
        <f t="shared" si="95"/>
        <v>0</v>
      </c>
      <c r="AF150" s="137">
        <f t="shared" si="95"/>
        <v>0</v>
      </c>
      <c r="AG150" s="137">
        <f t="shared" si="95"/>
        <v>0</v>
      </c>
      <c r="AH150" s="137">
        <f t="shared" si="95"/>
        <v>0</v>
      </c>
      <c r="AI150" s="159"/>
      <c r="AJ150" s="159"/>
      <c r="AK150" s="159"/>
      <c r="AL150" s="159"/>
      <c r="AM150" s="159"/>
      <c r="AN150" s="159"/>
      <c r="AO150" s="159"/>
      <c r="AP150" s="159"/>
      <c r="AQ150" s="159"/>
      <c r="AR150" s="159"/>
    </row>
    <row r="151" s="189" customFormat="1" ht="196" customHeight="1" spans="1:44">
      <c r="A151" s="109">
        <f>SUBTOTAL(103,$D$10:D151)</f>
        <v>55</v>
      </c>
      <c r="B151" s="110" t="s">
        <v>574</v>
      </c>
      <c r="C151" s="110" t="s">
        <v>59</v>
      </c>
      <c r="D151" s="223" t="s">
        <v>575</v>
      </c>
      <c r="E151" s="223" t="s">
        <v>576</v>
      </c>
      <c r="F151" s="110" t="s">
        <v>577</v>
      </c>
      <c r="G151" s="109" t="s">
        <v>63</v>
      </c>
      <c r="H151" s="224" t="s">
        <v>375</v>
      </c>
      <c r="I151" s="110" t="s">
        <v>578</v>
      </c>
      <c r="J151" s="223" t="s">
        <v>579</v>
      </c>
      <c r="K151" s="114">
        <v>7021</v>
      </c>
      <c r="L151" s="114">
        <v>7021</v>
      </c>
      <c r="M151" s="114">
        <v>29155</v>
      </c>
      <c r="N151" s="117">
        <v>73.72</v>
      </c>
      <c r="O151" s="117">
        <f>Q151+R151+T151+U151+V151+W151+Y151+AA151+AB151+AD151+AE151</f>
        <v>73.72</v>
      </c>
      <c r="P151" s="114">
        <f>Q151+R151+S151+T151+U151+V151+W151+X151+Y151+Z151</f>
        <v>73.72</v>
      </c>
      <c r="Q151" s="114"/>
      <c r="R151" s="114"/>
      <c r="S151" s="114"/>
      <c r="T151" s="114"/>
      <c r="U151" s="114"/>
      <c r="V151" s="224"/>
      <c r="W151" s="224">
        <v>73.72</v>
      </c>
      <c r="X151" s="224"/>
      <c r="Y151" s="114"/>
      <c r="Z151" s="114"/>
      <c r="AA151" s="114"/>
      <c r="AB151" s="114"/>
      <c r="AC151" s="114"/>
      <c r="AD151" s="114"/>
      <c r="AE151" s="114"/>
      <c r="AF151" s="114"/>
      <c r="AG151" s="114"/>
      <c r="AH151" s="114"/>
      <c r="AI151" s="130" t="s">
        <v>477</v>
      </c>
      <c r="AJ151" s="130" t="s">
        <v>478</v>
      </c>
      <c r="AK151" s="130" t="s">
        <v>477</v>
      </c>
      <c r="AL151" s="130" t="s">
        <v>478</v>
      </c>
      <c r="AM151" s="130" t="s">
        <v>479</v>
      </c>
      <c r="AN151" s="225" t="s">
        <v>580</v>
      </c>
      <c r="AO151" s="225" t="s">
        <v>581</v>
      </c>
      <c r="AP151" s="114" t="s">
        <v>138</v>
      </c>
      <c r="AQ151" s="114" t="s">
        <v>139</v>
      </c>
      <c r="AR151" s="130"/>
    </row>
    <row r="152" s="82" customFormat="1" ht="30" customHeight="1" spans="1:44">
      <c r="A152" s="108" t="s">
        <v>52</v>
      </c>
      <c r="B152" s="107" t="s">
        <v>582</v>
      </c>
      <c r="C152" s="107" t="s">
        <v>582</v>
      </c>
      <c r="D152" s="107" t="s">
        <v>582</v>
      </c>
      <c r="E152" s="107" t="s">
        <v>582</v>
      </c>
      <c r="F152" s="107" t="s">
        <v>582</v>
      </c>
      <c r="G152" s="107" t="s">
        <v>582</v>
      </c>
      <c r="H152" s="107" t="s">
        <v>582</v>
      </c>
      <c r="I152" s="107" t="s">
        <v>582</v>
      </c>
      <c r="J152" s="107" t="s">
        <v>582</v>
      </c>
      <c r="K152" s="159"/>
      <c r="L152" s="159"/>
      <c r="M152" s="159"/>
      <c r="N152" s="159"/>
      <c r="O152" s="159"/>
      <c r="P152" s="137"/>
      <c r="Q152" s="137"/>
      <c r="R152" s="137"/>
      <c r="S152" s="137"/>
      <c r="T152" s="137"/>
      <c r="U152" s="137"/>
      <c r="V152" s="137"/>
      <c r="W152" s="137"/>
      <c r="X152" s="137"/>
      <c r="Y152" s="137"/>
      <c r="Z152" s="137"/>
      <c r="AA152" s="137"/>
      <c r="AB152" s="137"/>
      <c r="AC152" s="137"/>
      <c r="AD152" s="137"/>
      <c r="AE152" s="137"/>
      <c r="AF152" s="137"/>
      <c r="AG152" s="137"/>
      <c r="AH152" s="137"/>
      <c r="AI152" s="159"/>
      <c r="AJ152" s="159"/>
      <c r="AK152" s="159"/>
      <c r="AL152" s="159"/>
      <c r="AM152" s="159"/>
      <c r="AN152" s="159"/>
      <c r="AO152" s="159"/>
      <c r="AP152" s="159"/>
      <c r="AQ152" s="159"/>
      <c r="AR152" s="159"/>
    </row>
  </sheetData>
  <autoFilter ref="A6:AR152">
    <extLst/>
  </autoFilter>
  <mergeCells count="130">
    <mergeCell ref="A1:D1"/>
    <mergeCell ref="A2:AO2"/>
    <mergeCell ref="L3:M3"/>
    <mergeCell ref="P3:AH3"/>
    <mergeCell ref="AI3:AM3"/>
    <mergeCell ref="Q4:Z4"/>
    <mergeCell ref="AA4:AC4"/>
    <mergeCell ref="B6:J6"/>
    <mergeCell ref="B7:J7"/>
    <mergeCell ref="B8:J8"/>
    <mergeCell ref="B9:J9"/>
    <mergeCell ref="B17:J17"/>
    <mergeCell ref="B26:J26"/>
    <mergeCell ref="B27:J27"/>
    <mergeCell ref="B30:J30"/>
    <mergeCell ref="B32:J32"/>
    <mergeCell ref="B33:J33"/>
    <mergeCell ref="B34:J34"/>
    <mergeCell ref="B35:J35"/>
    <mergeCell ref="B36:J36"/>
    <mergeCell ref="B38:J38"/>
    <mergeCell ref="B39:J39"/>
    <mergeCell ref="B40:J40"/>
    <mergeCell ref="B46:J46"/>
    <mergeCell ref="B51:J51"/>
    <mergeCell ref="B59:J59"/>
    <mergeCell ref="B60:J60"/>
    <mergeCell ref="B61:J61"/>
    <mergeCell ref="B62:J62"/>
    <mergeCell ref="B63:J63"/>
    <mergeCell ref="B64:J64"/>
    <mergeCell ref="B65:J65"/>
    <mergeCell ref="B67:J67"/>
    <mergeCell ref="B68:J68"/>
    <mergeCell ref="B69:J69"/>
    <mergeCell ref="B70:J70"/>
    <mergeCell ref="B71:J71"/>
    <mergeCell ref="B72:J72"/>
    <mergeCell ref="B73:J73"/>
    <mergeCell ref="B75:J75"/>
    <mergeCell ref="B76:J76"/>
    <mergeCell ref="B77:J77"/>
    <mergeCell ref="B78:J78"/>
    <mergeCell ref="B79:J79"/>
    <mergeCell ref="B80:J80"/>
    <mergeCell ref="B81:J81"/>
    <mergeCell ref="B82:J82"/>
    <mergeCell ref="B83:J83"/>
    <mergeCell ref="B84:J84"/>
    <mergeCell ref="B85:J85"/>
    <mergeCell ref="B86:J86"/>
    <mergeCell ref="B87:J87"/>
    <mergeCell ref="B88:J88"/>
    <mergeCell ref="B90:J90"/>
    <mergeCell ref="B91:J91"/>
    <mergeCell ref="B92:J92"/>
    <mergeCell ref="B93:J93"/>
    <mergeCell ref="B97:J97"/>
    <mergeCell ref="B99:J99"/>
    <mergeCell ref="B100:J100"/>
    <mergeCell ref="B101:J101"/>
    <mergeCell ref="B102:J102"/>
    <mergeCell ref="B103:J103"/>
    <mergeCell ref="B104:J104"/>
    <mergeCell ref="B105:J105"/>
    <mergeCell ref="B106:J106"/>
    <mergeCell ref="B107:J107"/>
    <mergeCell ref="B108:J108"/>
    <mergeCell ref="B109:J109"/>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B133:J133"/>
    <mergeCell ref="B135:J135"/>
    <mergeCell ref="B136:J136"/>
    <mergeCell ref="B137:J137"/>
    <mergeCell ref="B138:J138"/>
    <mergeCell ref="B139:J139"/>
    <mergeCell ref="B140:J140"/>
    <mergeCell ref="B142:J142"/>
    <mergeCell ref="B143:J143"/>
    <mergeCell ref="B144:J144"/>
    <mergeCell ref="B145:J145"/>
    <mergeCell ref="B146:J146"/>
    <mergeCell ref="B147:J147"/>
    <mergeCell ref="B148:J148"/>
    <mergeCell ref="B149:J149"/>
    <mergeCell ref="B150:J150"/>
    <mergeCell ref="B152:J152"/>
    <mergeCell ref="A3:A5"/>
    <mergeCell ref="B3:B5"/>
    <mergeCell ref="C3:C5"/>
    <mergeCell ref="D3:D5"/>
    <mergeCell ref="E3:E5"/>
    <mergeCell ref="F3:F5"/>
    <mergeCell ref="G3:G5"/>
    <mergeCell ref="H3:H5"/>
    <mergeCell ref="I3:I5"/>
    <mergeCell ref="J3:J5"/>
    <mergeCell ref="K3:K5"/>
    <mergeCell ref="L4:L5"/>
    <mergeCell ref="M4:M5"/>
    <mergeCell ref="N3:N5"/>
    <mergeCell ref="O3:O5"/>
    <mergeCell ref="P4:P5"/>
    <mergeCell ref="AD4:AD5"/>
    <mergeCell ref="AE4:AE5"/>
    <mergeCell ref="AF4:AF5"/>
    <mergeCell ref="AG4:AG5"/>
    <mergeCell ref="AH4:AH5"/>
    <mergeCell ref="AI4:AI5"/>
    <mergeCell ref="AJ4:AJ5"/>
    <mergeCell ref="AK4:AK5"/>
    <mergeCell ref="AL4:AL5"/>
    <mergeCell ref="AM4:AM5"/>
    <mergeCell ref="AN3:AN5"/>
    <mergeCell ref="AO3:AO5"/>
    <mergeCell ref="AP3:AP5"/>
    <mergeCell ref="AQ3:AQ5"/>
    <mergeCell ref="AR3:AR5"/>
  </mergeCells>
  <printOptions horizontalCentered="1"/>
  <pageMargins left="0.0784722222222222" right="0.0784722222222222" top="0.314583333333333" bottom="0.275" header="0.236111111111111" footer="0.196527777777778"/>
  <pageSetup paperSize="8" scale="2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96"/>
  <sheetViews>
    <sheetView view="pageBreakPreview" zoomScaleNormal="100" topLeftCell="B1" workbookViewId="0">
      <selection activeCell="H1" sqref="H$1:W$1048576"/>
    </sheetView>
  </sheetViews>
  <sheetFormatPr defaultColWidth="8.8" defaultRowHeight="13.5" outlineLevelCol="6"/>
  <cols>
    <col min="1" max="1" width="9.44166666666667" customWidth="1"/>
    <col min="2" max="2" width="36.25" customWidth="1"/>
    <col min="3" max="3" width="6.25" customWidth="1"/>
    <col min="4" max="4" width="10.7583333333333" customWidth="1"/>
    <col min="5" max="5" width="10.5583333333333" customWidth="1"/>
    <col min="6" max="6" width="14.6" customWidth="1"/>
    <col min="7" max="7" width="17.25" customWidth="1"/>
  </cols>
  <sheetData>
    <row r="1" customFormat="1" spans="1:1">
      <c r="A1" s="163" t="s">
        <v>0</v>
      </c>
    </row>
    <row r="2" s="160" customFormat="1" ht="36" customHeight="1" spans="1:7">
      <c r="A2" s="164" t="s">
        <v>583</v>
      </c>
      <c r="B2" s="164"/>
      <c r="C2" s="164"/>
      <c r="D2" s="164"/>
      <c r="E2" s="164"/>
      <c r="F2" s="164"/>
      <c r="G2" s="164"/>
    </row>
    <row r="3" s="161" customFormat="1" ht="21" customHeight="1" spans="1:7">
      <c r="A3" s="165" t="s">
        <v>2</v>
      </c>
      <c r="B3" s="165" t="s">
        <v>584</v>
      </c>
      <c r="C3" s="165" t="s">
        <v>585</v>
      </c>
      <c r="D3" s="166" t="s">
        <v>586</v>
      </c>
      <c r="E3" s="167"/>
      <c r="F3" s="168" t="s">
        <v>587</v>
      </c>
      <c r="G3" s="169"/>
    </row>
    <row r="4" s="161" customFormat="1" ht="35" customHeight="1" spans="1:7">
      <c r="A4" s="165"/>
      <c r="B4" s="165"/>
      <c r="C4" s="170"/>
      <c r="D4" s="165" t="s">
        <v>588</v>
      </c>
      <c r="E4" s="171" t="s">
        <v>589</v>
      </c>
      <c r="F4" s="168" t="s">
        <v>590</v>
      </c>
      <c r="G4" s="169" t="s">
        <v>591</v>
      </c>
    </row>
    <row r="5" s="162" customFormat="1" ht="23" customHeight="1" spans="1:7">
      <c r="A5" s="30" t="s">
        <v>51</v>
      </c>
      <c r="B5" s="31"/>
      <c r="C5" s="172">
        <v>55</v>
      </c>
      <c r="D5" s="173"/>
      <c r="E5" s="173"/>
      <c r="F5" s="174">
        <v>69847.163125</v>
      </c>
      <c r="G5" s="175">
        <f t="shared" ref="G5:G36" si="0">F5/$F$5</f>
        <v>1</v>
      </c>
    </row>
    <row r="6" s="160" customFormat="1" ht="14.25" spans="1:7">
      <c r="A6" s="176" t="s">
        <v>52</v>
      </c>
      <c r="B6" s="177" t="s">
        <v>53</v>
      </c>
      <c r="C6" s="178">
        <v>36</v>
      </c>
      <c r="D6" s="177"/>
      <c r="E6" s="177"/>
      <c r="F6" s="179">
        <v>54178.672185</v>
      </c>
      <c r="G6" s="180">
        <f t="shared" si="0"/>
        <v>0.775674626728084</v>
      </c>
    </row>
    <row r="7" s="160" customFormat="1" ht="14.25" spans="1:7">
      <c r="A7" s="176" t="s">
        <v>54</v>
      </c>
      <c r="B7" s="177" t="s">
        <v>55</v>
      </c>
      <c r="C7" s="178">
        <v>18</v>
      </c>
      <c r="D7" s="177"/>
      <c r="E7" s="177"/>
      <c r="F7" s="179">
        <v>19137.352185</v>
      </c>
      <c r="G7" s="180">
        <f t="shared" si="0"/>
        <v>0.27398896861067</v>
      </c>
    </row>
    <row r="8" s="160" customFormat="1" ht="14.25" spans="1:7">
      <c r="A8" s="176" t="s">
        <v>56</v>
      </c>
      <c r="B8" s="177" t="s">
        <v>57</v>
      </c>
      <c r="C8" s="181">
        <v>7</v>
      </c>
      <c r="D8" s="177" t="s">
        <v>592</v>
      </c>
      <c r="E8" s="177">
        <v>519</v>
      </c>
      <c r="F8" s="182">
        <v>2003.427935</v>
      </c>
      <c r="G8" s="180">
        <f t="shared" si="0"/>
        <v>0.0286830251275148</v>
      </c>
    </row>
    <row r="9" s="160" customFormat="1" ht="14.25" spans="1:7">
      <c r="A9" s="176" t="s">
        <v>56</v>
      </c>
      <c r="B9" s="177" t="s">
        <v>125</v>
      </c>
      <c r="C9" s="181">
        <v>8</v>
      </c>
      <c r="D9" s="177" t="s">
        <v>592</v>
      </c>
      <c r="E9" s="177">
        <v>147629.7</v>
      </c>
      <c r="F9" s="182">
        <v>16204.4469</v>
      </c>
      <c r="G9" s="180">
        <f t="shared" si="0"/>
        <v>0.231998640674929</v>
      </c>
    </row>
    <row r="10" s="160" customFormat="1" ht="14.25" spans="1:7">
      <c r="A10" s="176" t="s">
        <v>56</v>
      </c>
      <c r="B10" s="177" t="s">
        <v>194</v>
      </c>
      <c r="C10" s="181"/>
      <c r="D10" s="177" t="s">
        <v>592</v>
      </c>
      <c r="E10" s="177"/>
      <c r="F10" s="182"/>
      <c r="G10" s="180">
        <f t="shared" si="0"/>
        <v>0</v>
      </c>
    </row>
    <row r="11" s="160" customFormat="1" ht="14.25" spans="1:7">
      <c r="A11" s="176" t="s">
        <v>56</v>
      </c>
      <c r="B11" s="177" t="s">
        <v>195</v>
      </c>
      <c r="C11" s="181">
        <v>2</v>
      </c>
      <c r="D11" s="177" t="s">
        <v>592</v>
      </c>
      <c r="E11" s="177">
        <v>9188.09</v>
      </c>
      <c r="F11" s="182">
        <v>534.47735</v>
      </c>
      <c r="G11" s="180">
        <f t="shared" si="0"/>
        <v>0.00765209818247718</v>
      </c>
    </row>
    <row r="12" s="160" customFormat="1" ht="14.25" spans="1:7">
      <c r="A12" s="176" t="s">
        <v>56</v>
      </c>
      <c r="B12" s="177" t="s">
        <v>210</v>
      </c>
      <c r="C12" s="181">
        <v>1</v>
      </c>
      <c r="D12" s="177" t="s">
        <v>593</v>
      </c>
      <c r="E12" s="177">
        <v>1</v>
      </c>
      <c r="F12" s="182">
        <v>395</v>
      </c>
      <c r="G12" s="180">
        <f t="shared" si="0"/>
        <v>0.00565520462574979</v>
      </c>
    </row>
    <row r="13" customFormat="1" spans="1:7">
      <c r="A13" s="176" t="s">
        <v>56</v>
      </c>
      <c r="B13" s="177" t="s">
        <v>222</v>
      </c>
      <c r="C13" s="181"/>
      <c r="D13" s="177" t="s">
        <v>594</v>
      </c>
      <c r="E13" s="177"/>
      <c r="F13" s="182"/>
      <c r="G13" s="180">
        <f t="shared" si="0"/>
        <v>0</v>
      </c>
    </row>
    <row r="14" customFormat="1" spans="1:7">
      <c r="A14" s="176" t="s">
        <v>54</v>
      </c>
      <c r="B14" s="177" t="s">
        <v>223</v>
      </c>
      <c r="C14" s="181">
        <v>1</v>
      </c>
      <c r="D14" s="177"/>
      <c r="E14" s="177"/>
      <c r="F14" s="182">
        <v>300</v>
      </c>
      <c r="G14" s="180">
        <f t="shared" si="0"/>
        <v>0.00429509212082262</v>
      </c>
    </row>
    <row r="15" customFormat="1" spans="1:7">
      <c r="A15" s="176" t="s">
        <v>56</v>
      </c>
      <c r="B15" s="177" t="s">
        <v>224</v>
      </c>
      <c r="C15" s="181"/>
      <c r="D15" s="177" t="s">
        <v>594</v>
      </c>
      <c r="E15" s="177"/>
      <c r="F15" s="182"/>
      <c r="G15" s="180">
        <f t="shared" si="0"/>
        <v>0</v>
      </c>
    </row>
    <row r="16" customFormat="1" spans="1:7">
      <c r="A16" s="176" t="s">
        <v>56</v>
      </c>
      <c r="B16" s="177" t="s">
        <v>225</v>
      </c>
      <c r="C16" s="181"/>
      <c r="D16" s="177" t="s">
        <v>594</v>
      </c>
      <c r="E16" s="177"/>
      <c r="F16" s="182"/>
      <c r="G16" s="180">
        <f t="shared" si="0"/>
        <v>0</v>
      </c>
    </row>
    <row r="17" customFormat="1" spans="1:7">
      <c r="A17" s="176" t="s">
        <v>56</v>
      </c>
      <c r="B17" s="177" t="s">
        <v>226</v>
      </c>
      <c r="C17" s="181">
        <v>1</v>
      </c>
      <c r="D17" s="177" t="s">
        <v>594</v>
      </c>
      <c r="E17" s="177">
        <v>1000</v>
      </c>
      <c r="F17" s="182">
        <v>300</v>
      </c>
      <c r="G17" s="180">
        <f t="shared" si="0"/>
        <v>0.00429509212082262</v>
      </c>
    </row>
    <row r="18" customFormat="1" spans="1:7">
      <c r="A18" s="176" t="s">
        <v>56</v>
      </c>
      <c r="B18" s="177" t="s">
        <v>237</v>
      </c>
      <c r="C18" s="181"/>
      <c r="D18" s="177" t="s">
        <v>594</v>
      </c>
      <c r="E18" s="177"/>
      <c r="F18" s="182"/>
      <c r="G18" s="180">
        <f t="shared" si="0"/>
        <v>0</v>
      </c>
    </row>
    <row r="19" customFormat="1" spans="1:7">
      <c r="A19" s="176" t="s">
        <v>54</v>
      </c>
      <c r="B19" s="177" t="s">
        <v>238</v>
      </c>
      <c r="C19" s="181">
        <v>16</v>
      </c>
      <c r="D19" s="177"/>
      <c r="E19" s="177"/>
      <c r="F19" s="182">
        <v>33686.32</v>
      </c>
      <c r="G19" s="180">
        <f t="shared" si="0"/>
        <v>0.482286158705032</v>
      </c>
    </row>
    <row r="20" customFormat="1" ht="24" spans="1:7">
      <c r="A20" s="176" t="s">
        <v>56</v>
      </c>
      <c r="B20" s="177" t="s">
        <v>239</v>
      </c>
      <c r="C20" s="181">
        <v>5</v>
      </c>
      <c r="D20" s="177" t="s">
        <v>595</v>
      </c>
      <c r="E20" s="177">
        <v>25.08</v>
      </c>
      <c r="F20" s="182">
        <v>1952.22</v>
      </c>
      <c r="G20" s="180">
        <f t="shared" si="0"/>
        <v>0.0279498824670411</v>
      </c>
    </row>
    <row r="21" customFormat="1" spans="1:7">
      <c r="A21" s="176" t="s">
        <v>56</v>
      </c>
      <c r="B21" s="177" t="s">
        <v>287</v>
      </c>
      <c r="C21" s="181">
        <v>4</v>
      </c>
      <c r="D21" s="177" t="s">
        <v>594</v>
      </c>
      <c r="E21" s="177">
        <v>8</v>
      </c>
      <c r="F21" s="182">
        <v>30964.1</v>
      </c>
      <c r="G21" s="180">
        <f t="shared" si="0"/>
        <v>0.443312206461213</v>
      </c>
    </row>
    <row r="22" customFormat="1" spans="1:7">
      <c r="A22" s="176" t="s">
        <v>56</v>
      </c>
      <c r="B22" s="177" t="s">
        <v>316</v>
      </c>
      <c r="C22" s="181">
        <v>7</v>
      </c>
      <c r="D22" s="177" t="s">
        <v>594</v>
      </c>
      <c r="E22" s="177">
        <v>11</v>
      </c>
      <c r="F22" s="182">
        <v>770</v>
      </c>
      <c r="G22" s="180">
        <f t="shared" si="0"/>
        <v>0.0110240697767781</v>
      </c>
    </row>
    <row r="23" customFormat="1" spans="1:7">
      <c r="A23" s="176" t="s">
        <v>54</v>
      </c>
      <c r="B23" s="177" t="s">
        <v>364</v>
      </c>
      <c r="C23" s="181">
        <v>0</v>
      </c>
      <c r="D23" s="177"/>
      <c r="E23" s="177"/>
      <c r="F23" s="182">
        <v>0</v>
      </c>
      <c r="G23" s="180">
        <f t="shared" si="0"/>
        <v>0</v>
      </c>
    </row>
    <row r="24" customFormat="1" spans="1:7">
      <c r="A24" s="176" t="s">
        <v>56</v>
      </c>
      <c r="B24" s="177" t="s">
        <v>365</v>
      </c>
      <c r="C24" s="181"/>
      <c r="D24" s="177" t="s">
        <v>593</v>
      </c>
      <c r="E24" s="177"/>
      <c r="F24" s="182"/>
      <c r="G24" s="180">
        <f t="shared" si="0"/>
        <v>0</v>
      </c>
    </row>
    <row r="25" customFormat="1" spans="1:7">
      <c r="A25" s="176" t="s">
        <v>56</v>
      </c>
      <c r="B25" s="177" t="s">
        <v>366</v>
      </c>
      <c r="C25" s="181"/>
      <c r="D25" s="177" t="s">
        <v>593</v>
      </c>
      <c r="E25" s="177"/>
      <c r="F25" s="182"/>
      <c r="G25" s="180">
        <f t="shared" si="0"/>
        <v>0</v>
      </c>
    </row>
    <row r="26" customFormat="1" spans="1:7">
      <c r="A26" s="176" t="s">
        <v>56</v>
      </c>
      <c r="B26" s="177" t="s">
        <v>367</v>
      </c>
      <c r="C26" s="181"/>
      <c r="D26" s="177" t="s">
        <v>24</v>
      </c>
      <c r="E26" s="177"/>
      <c r="F26" s="182"/>
      <c r="G26" s="180">
        <f t="shared" si="0"/>
        <v>0</v>
      </c>
    </row>
    <row r="27" customFormat="1" spans="1:7">
      <c r="A27" s="176" t="s">
        <v>56</v>
      </c>
      <c r="B27" s="177" t="s">
        <v>368</v>
      </c>
      <c r="C27" s="181"/>
      <c r="D27" s="177" t="s">
        <v>593</v>
      </c>
      <c r="E27" s="177"/>
      <c r="F27" s="182"/>
      <c r="G27" s="180">
        <f t="shared" si="0"/>
        <v>0</v>
      </c>
    </row>
    <row r="28" customFormat="1" spans="1:7">
      <c r="A28" s="176" t="s">
        <v>54</v>
      </c>
      <c r="B28" s="177" t="s">
        <v>369</v>
      </c>
      <c r="C28" s="181">
        <v>1</v>
      </c>
      <c r="D28" s="177"/>
      <c r="E28" s="177"/>
      <c r="F28" s="182">
        <v>1055</v>
      </c>
      <c r="G28" s="180">
        <f t="shared" si="0"/>
        <v>0.0151044072915596</v>
      </c>
    </row>
    <row r="29" customFormat="1" spans="1:7">
      <c r="A29" s="176" t="s">
        <v>56</v>
      </c>
      <c r="B29" s="177" t="s">
        <v>370</v>
      </c>
      <c r="C29" s="181">
        <v>1</v>
      </c>
      <c r="D29" s="177" t="s">
        <v>593</v>
      </c>
      <c r="E29" s="177">
        <v>6065</v>
      </c>
      <c r="F29" s="182">
        <v>1055</v>
      </c>
      <c r="G29" s="180">
        <f t="shared" si="0"/>
        <v>0.0151044072915596</v>
      </c>
    </row>
    <row r="30" customFormat="1" spans="1:7">
      <c r="A30" s="176" t="s">
        <v>56</v>
      </c>
      <c r="B30" s="177" t="s">
        <v>382</v>
      </c>
      <c r="C30" s="181"/>
      <c r="D30" s="177" t="s">
        <v>593</v>
      </c>
      <c r="E30" s="177"/>
      <c r="F30" s="182"/>
      <c r="G30" s="180">
        <f t="shared" si="0"/>
        <v>0</v>
      </c>
    </row>
    <row r="31" customFormat="1" spans="1:7">
      <c r="A31" s="176" t="s">
        <v>56</v>
      </c>
      <c r="B31" s="177" t="s">
        <v>383</v>
      </c>
      <c r="C31" s="181"/>
      <c r="D31" s="177" t="s">
        <v>593</v>
      </c>
      <c r="E31" s="177"/>
      <c r="F31" s="182"/>
      <c r="G31" s="180">
        <f t="shared" si="0"/>
        <v>0</v>
      </c>
    </row>
    <row r="32" customFormat="1" spans="1:7">
      <c r="A32" s="176" t="s">
        <v>56</v>
      </c>
      <c r="B32" s="177" t="s">
        <v>384</v>
      </c>
      <c r="C32" s="181"/>
      <c r="D32" s="177" t="s">
        <v>593</v>
      </c>
      <c r="E32" s="177"/>
      <c r="F32" s="182"/>
      <c r="G32" s="180">
        <f t="shared" si="0"/>
        <v>0</v>
      </c>
    </row>
    <row r="33" customFormat="1" spans="1:7">
      <c r="A33" s="176" t="s">
        <v>56</v>
      </c>
      <c r="B33" s="177" t="s">
        <v>385</v>
      </c>
      <c r="C33" s="181"/>
      <c r="D33" s="177" t="s">
        <v>593</v>
      </c>
      <c r="E33" s="177"/>
      <c r="F33" s="182"/>
      <c r="G33" s="180">
        <f t="shared" si="0"/>
        <v>0</v>
      </c>
    </row>
    <row r="34" customFormat="1" spans="1:7">
      <c r="A34" s="176" t="s">
        <v>52</v>
      </c>
      <c r="B34" s="177" t="s">
        <v>386</v>
      </c>
      <c r="C34" s="181">
        <v>2</v>
      </c>
      <c r="D34" s="177"/>
      <c r="E34" s="177"/>
      <c r="F34" s="182">
        <v>4926.17094</v>
      </c>
      <c r="G34" s="180">
        <f t="shared" si="0"/>
        <v>0.0705278599673979</v>
      </c>
    </row>
    <row r="35" customFormat="1" spans="1:7">
      <c r="A35" s="176" t="s">
        <v>54</v>
      </c>
      <c r="B35" s="177" t="s">
        <v>387</v>
      </c>
      <c r="C35" s="181">
        <v>1</v>
      </c>
      <c r="D35" s="177"/>
      <c r="E35" s="177"/>
      <c r="F35" s="182">
        <v>3726.17094</v>
      </c>
      <c r="G35" s="180">
        <f t="shared" si="0"/>
        <v>0.0533474914841074</v>
      </c>
    </row>
    <row r="36" customFormat="1" spans="1:7">
      <c r="A36" s="176" t="s">
        <v>56</v>
      </c>
      <c r="B36" s="177" t="s">
        <v>388</v>
      </c>
      <c r="C36" s="181">
        <v>1</v>
      </c>
      <c r="D36" s="177" t="s">
        <v>24</v>
      </c>
      <c r="E36" s="177">
        <v>8917</v>
      </c>
      <c r="F36" s="182">
        <v>3726.17094</v>
      </c>
      <c r="G36" s="180">
        <f t="shared" si="0"/>
        <v>0.0533474914841074</v>
      </c>
    </row>
    <row r="37" customFormat="1" spans="1:7">
      <c r="A37" s="176" t="s">
        <v>56</v>
      </c>
      <c r="B37" s="177" t="s">
        <v>399</v>
      </c>
      <c r="C37" s="181"/>
      <c r="D37" s="177" t="s">
        <v>24</v>
      </c>
      <c r="E37" s="177"/>
      <c r="F37" s="182"/>
      <c r="G37" s="180">
        <f t="shared" ref="G37:G68" si="1">F37/$F$5</f>
        <v>0</v>
      </c>
    </row>
    <row r="38" customFormat="1" spans="1:7">
      <c r="A38" s="176" t="s">
        <v>54</v>
      </c>
      <c r="B38" s="177" t="s">
        <v>400</v>
      </c>
      <c r="C38" s="181">
        <v>0</v>
      </c>
      <c r="D38" s="177"/>
      <c r="E38" s="177"/>
      <c r="F38" s="182">
        <v>0</v>
      </c>
      <c r="G38" s="180">
        <f t="shared" si="1"/>
        <v>0</v>
      </c>
    </row>
    <row r="39" customFormat="1" spans="1:7">
      <c r="A39" s="176" t="s">
        <v>56</v>
      </c>
      <c r="B39" s="177" t="s">
        <v>401</v>
      </c>
      <c r="C39" s="181"/>
      <c r="D39" s="177" t="s">
        <v>596</v>
      </c>
      <c r="E39" s="177"/>
      <c r="F39" s="182"/>
      <c r="G39" s="180">
        <f t="shared" si="1"/>
        <v>0</v>
      </c>
    </row>
    <row r="40" customFormat="1" spans="1:7">
      <c r="A40" s="176" t="s">
        <v>56</v>
      </c>
      <c r="B40" s="177" t="s">
        <v>402</v>
      </c>
      <c r="C40" s="181"/>
      <c r="D40" s="177" t="s">
        <v>596</v>
      </c>
      <c r="E40" s="177"/>
      <c r="F40" s="182"/>
      <c r="G40" s="180">
        <f t="shared" si="1"/>
        <v>0</v>
      </c>
    </row>
    <row r="41" customFormat="1" spans="1:7">
      <c r="A41" s="176" t="s">
        <v>56</v>
      </c>
      <c r="B41" s="177" t="s">
        <v>403</v>
      </c>
      <c r="C41" s="181"/>
      <c r="D41" s="177" t="s">
        <v>596</v>
      </c>
      <c r="E41" s="177"/>
      <c r="F41" s="182"/>
      <c r="G41" s="180">
        <f t="shared" si="1"/>
        <v>0</v>
      </c>
    </row>
    <row r="42" customFormat="1" spans="1:7">
      <c r="A42" s="176" t="s">
        <v>54</v>
      </c>
      <c r="B42" s="177" t="s">
        <v>404</v>
      </c>
      <c r="C42" s="181">
        <v>0</v>
      </c>
      <c r="D42" s="177"/>
      <c r="E42" s="177"/>
      <c r="F42" s="182">
        <v>0</v>
      </c>
      <c r="G42" s="180">
        <f t="shared" si="1"/>
        <v>0</v>
      </c>
    </row>
    <row r="43" customFormat="1" spans="1:7">
      <c r="A43" s="176" t="s">
        <v>56</v>
      </c>
      <c r="B43" s="177" t="s">
        <v>405</v>
      </c>
      <c r="C43" s="181"/>
      <c r="D43" s="177" t="s">
        <v>597</v>
      </c>
      <c r="E43" s="177"/>
      <c r="F43" s="182"/>
      <c r="G43" s="180">
        <f t="shared" si="1"/>
        <v>0</v>
      </c>
    </row>
    <row r="44" customFormat="1" spans="1:7">
      <c r="A44" s="176" t="s">
        <v>56</v>
      </c>
      <c r="B44" s="177" t="s">
        <v>406</v>
      </c>
      <c r="C44" s="181"/>
      <c r="D44" s="177" t="s">
        <v>593</v>
      </c>
      <c r="E44" s="177"/>
      <c r="F44" s="182"/>
      <c r="G44" s="180">
        <f t="shared" si="1"/>
        <v>0</v>
      </c>
    </row>
    <row r="45" customFormat="1" spans="1:7">
      <c r="A45" s="176" t="s">
        <v>54</v>
      </c>
      <c r="B45" s="177" t="s">
        <v>407</v>
      </c>
      <c r="C45" s="181">
        <v>0</v>
      </c>
      <c r="D45" s="177"/>
      <c r="E45" s="177"/>
      <c r="F45" s="182">
        <v>0</v>
      </c>
      <c r="G45" s="180">
        <f t="shared" si="1"/>
        <v>0</v>
      </c>
    </row>
    <row r="46" customFormat="1" spans="1:7">
      <c r="A46" s="176" t="s">
        <v>56</v>
      </c>
      <c r="B46" s="177" t="s">
        <v>408</v>
      </c>
      <c r="C46" s="181"/>
      <c r="D46" s="177" t="s">
        <v>596</v>
      </c>
      <c r="E46" s="177"/>
      <c r="F46" s="182"/>
      <c r="G46" s="180">
        <f t="shared" si="1"/>
        <v>0</v>
      </c>
    </row>
    <row r="47" customFormat="1" spans="1:7">
      <c r="A47" s="176" t="s">
        <v>56</v>
      </c>
      <c r="B47" s="177" t="s">
        <v>409</v>
      </c>
      <c r="C47" s="181"/>
      <c r="D47" s="177" t="s">
        <v>594</v>
      </c>
      <c r="E47" s="177"/>
      <c r="F47" s="182"/>
      <c r="G47" s="180">
        <f t="shared" si="1"/>
        <v>0</v>
      </c>
    </row>
    <row r="48" customFormat="1" spans="1:7">
      <c r="A48" s="176" t="s">
        <v>56</v>
      </c>
      <c r="B48" s="177" t="s">
        <v>410</v>
      </c>
      <c r="C48" s="181"/>
      <c r="D48" s="177" t="s">
        <v>598</v>
      </c>
      <c r="E48" s="177"/>
      <c r="F48" s="182"/>
      <c r="G48" s="180">
        <f t="shared" si="1"/>
        <v>0</v>
      </c>
    </row>
    <row r="49" customFormat="1" spans="1:7">
      <c r="A49" s="176" t="s">
        <v>54</v>
      </c>
      <c r="B49" s="177" t="s">
        <v>411</v>
      </c>
      <c r="C49" s="181">
        <v>1</v>
      </c>
      <c r="D49" s="177"/>
      <c r="E49" s="177"/>
      <c r="F49" s="182">
        <v>1200</v>
      </c>
      <c r="G49" s="180">
        <f t="shared" si="1"/>
        <v>0.0171803684832905</v>
      </c>
    </row>
    <row r="50" customFormat="1" spans="1:7">
      <c r="A50" s="176" t="s">
        <v>56</v>
      </c>
      <c r="B50" s="177" t="s">
        <v>411</v>
      </c>
      <c r="C50" s="181">
        <v>1</v>
      </c>
      <c r="D50" s="177" t="s">
        <v>24</v>
      </c>
      <c r="E50" s="177">
        <v>1000</v>
      </c>
      <c r="F50" s="182">
        <v>1200</v>
      </c>
      <c r="G50" s="180">
        <f t="shared" si="1"/>
        <v>0.0171803684832905</v>
      </c>
    </row>
    <row r="51" customFormat="1" spans="1:7">
      <c r="A51" s="176" t="s">
        <v>52</v>
      </c>
      <c r="B51" s="177" t="s">
        <v>420</v>
      </c>
      <c r="C51" s="181">
        <v>14</v>
      </c>
      <c r="D51" s="177"/>
      <c r="E51" s="177"/>
      <c r="F51" s="182">
        <v>9252</v>
      </c>
      <c r="G51" s="180">
        <f t="shared" si="1"/>
        <v>0.13246064100617</v>
      </c>
    </row>
    <row r="52" customFormat="1" spans="1:7">
      <c r="A52" s="176" t="s">
        <v>54</v>
      </c>
      <c r="B52" s="177" t="s">
        <v>421</v>
      </c>
      <c r="C52" s="181">
        <v>4</v>
      </c>
      <c r="D52" s="177"/>
      <c r="E52" s="177"/>
      <c r="F52" s="182">
        <v>1342</v>
      </c>
      <c r="G52" s="180">
        <f t="shared" si="1"/>
        <v>0.0192133787538132</v>
      </c>
    </row>
    <row r="53" customFormat="1" spans="1:7">
      <c r="A53" s="176" t="s">
        <v>56</v>
      </c>
      <c r="B53" s="177" t="s">
        <v>422</v>
      </c>
      <c r="C53" s="183"/>
      <c r="D53" s="177" t="s">
        <v>593</v>
      </c>
      <c r="E53" s="177"/>
      <c r="F53" s="184"/>
      <c r="G53" s="180">
        <f t="shared" si="1"/>
        <v>0</v>
      </c>
    </row>
    <row r="54" customFormat="1" ht="48" spans="1:7">
      <c r="A54" s="176" t="s">
        <v>56</v>
      </c>
      <c r="B54" s="177" t="s">
        <v>423</v>
      </c>
      <c r="C54" s="183">
        <v>3</v>
      </c>
      <c r="D54" s="177" t="s">
        <v>595</v>
      </c>
      <c r="E54" s="177">
        <v>20.846</v>
      </c>
      <c r="F54" s="184">
        <v>1198</v>
      </c>
      <c r="G54" s="180">
        <f t="shared" si="1"/>
        <v>0.0171517345358183</v>
      </c>
    </row>
    <row r="55" customFormat="1" spans="1:7">
      <c r="A55" s="176" t="s">
        <v>56</v>
      </c>
      <c r="B55" s="177" t="s">
        <v>444</v>
      </c>
      <c r="C55" s="183">
        <v>1</v>
      </c>
      <c r="D55" s="177" t="s">
        <v>595</v>
      </c>
      <c r="E55" s="177">
        <v>2.675</v>
      </c>
      <c r="F55" s="184">
        <v>144</v>
      </c>
      <c r="G55" s="180">
        <f t="shared" si="1"/>
        <v>0.00206164421799486</v>
      </c>
    </row>
    <row r="56" customFormat="1" spans="1:7">
      <c r="A56" s="176" t="s">
        <v>56</v>
      </c>
      <c r="B56" s="177" t="s">
        <v>451</v>
      </c>
      <c r="C56" s="183"/>
      <c r="D56" s="177" t="s">
        <v>595</v>
      </c>
      <c r="E56" s="177"/>
      <c r="F56" s="184"/>
      <c r="G56" s="180">
        <f t="shared" si="1"/>
        <v>0</v>
      </c>
    </row>
    <row r="57" customFormat="1" spans="1:7">
      <c r="A57" s="176" t="s">
        <v>56</v>
      </c>
      <c r="B57" s="177" t="s">
        <v>452</v>
      </c>
      <c r="C57" s="183"/>
      <c r="D57" s="177" t="s">
        <v>595</v>
      </c>
      <c r="E57" s="177"/>
      <c r="F57" s="184"/>
      <c r="G57" s="180">
        <f t="shared" si="1"/>
        <v>0</v>
      </c>
    </row>
    <row r="58" customFormat="1" ht="24" spans="1:7">
      <c r="A58" s="176" t="s">
        <v>56</v>
      </c>
      <c r="B58" s="177" t="s">
        <v>453</v>
      </c>
      <c r="C58" s="183"/>
      <c r="D58" s="177" t="s">
        <v>594</v>
      </c>
      <c r="E58" s="177"/>
      <c r="F58" s="184"/>
      <c r="G58" s="180">
        <f t="shared" si="1"/>
        <v>0</v>
      </c>
    </row>
    <row r="59" customFormat="1" ht="24" spans="1:7">
      <c r="A59" s="176" t="s">
        <v>56</v>
      </c>
      <c r="B59" s="177" t="s">
        <v>454</v>
      </c>
      <c r="C59" s="183"/>
      <c r="D59" s="177" t="s">
        <v>594</v>
      </c>
      <c r="E59" s="177"/>
      <c r="F59" s="184"/>
      <c r="G59" s="180">
        <f t="shared" si="1"/>
        <v>0</v>
      </c>
    </row>
    <row r="60" customFormat="1" spans="1:7">
      <c r="A60" s="176" t="s">
        <v>56</v>
      </c>
      <c r="B60" s="177" t="s">
        <v>455</v>
      </c>
      <c r="C60" s="183"/>
      <c r="D60" s="177" t="s">
        <v>590</v>
      </c>
      <c r="E60" s="177"/>
      <c r="F60" s="184"/>
      <c r="G60" s="180">
        <f t="shared" si="1"/>
        <v>0</v>
      </c>
    </row>
    <row r="61" customFormat="1" spans="1:7">
      <c r="A61" s="176" t="s">
        <v>56</v>
      </c>
      <c r="B61" s="177" t="s">
        <v>456</v>
      </c>
      <c r="C61" s="183"/>
      <c r="D61" s="177" t="s">
        <v>595</v>
      </c>
      <c r="E61" s="177"/>
      <c r="F61" s="184"/>
      <c r="G61" s="180">
        <f t="shared" si="1"/>
        <v>0</v>
      </c>
    </row>
    <row r="62" customFormat="1" spans="1:7">
      <c r="A62" s="177" t="s">
        <v>54</v>
      </c>
      <c r="B62" s="177" t="s">
        <v>457</v>
      </c>
      <c r="C62" s="183">
        <v>10</v>
      </c>
      <c r="D62" s="177"/>
      <c r="E62" s="177"/>
      <c r="F62" s="184">
        <v>7910</v>
      </c>
      <c r="G62" s="180">
        <f t="shared" si="1"/>
        <v>0.113247262252356</v>
      </c>
    </row>
    <row r="63" customFormat="1" spans="1:7">
      <c r="A63" s="176" t="s">
        <v>56</v>
      </c>
      <c r="B63" s="177" t="s">
        <v>458</v>
      </c>
      <c r="C63" s="183"/>
      <c r="D63" s="177" t="s">
        <v>599</v>
      </c>
      <c r="E63" s="177"/>
      <c r="F63" s="184"/>
      <c r="G63" s="180">
        <f t="shared" si="1"/>
        <v>0</v>
      </c>
    </row>
    <row r="64" customFormat="1" spans="1:7">
      <c r="A64" s="176" t="s">
        <v>56</v>
      </c>
      <c r="B64" s="177" t="s">
        <v>459</v>
      </c>
      <c r="C64" s="183"/>
      <c r="D64" s="177" t="s">
        <v>595</v>
      </c>
      <c r="E64" s="177"/>
      <c r="F64" s="184"/>
      <c r="G64" s="180">
        <f t="shared" si="1"/>
        <v>0</v>
      </c>
    </row>
    <row r="65" customFormat="1" spans="1:7">
      <c r="A65" s="176" t="s">
        <v>56</v>
      </c>
      <c r="B65" s="177" t="s">
        <v>460</v>
      </c>
      <c r="C65" s="183"/>
      <c r="D65" s="177" t="s">
        <v>594</v>
      </c>
      <c r="E65" s="177"/>
      <c r="F65" s="184"/>
      <c r="G65" s="180">
        <f t="shared" si="1"/>
        <v>0</v>
      </c>
    </row>
    <row r="66" customFormat="1" spans="1:7">
      <c r="A66" s="176" t="s">
        <v>56</v>
      </c>
      <c r="B66" s="177" t="s">
        <v>461</v>
      </c>
      <c r="C66" s="183">
        <v>10</v>
      </c>
      <c r="D66" s="177" t="s">
        <v>593</v>
      </c>
      <c r="E66" s="177">
        <v>12.3</v>
      </c>
      <c r="F66" s="184">
        <v>7910</v>
      </c>
      <c r="G66" s="180">
        <f t="shared" si="1"/>
        <v>0.113247262252356</v>
      </c>
    </row>
    <row r="67" customFormat="1" spans="1:7">
      <c r="A67" s="177" t="s">
        <v>54</v>
      </c>
      <c r="B67" s="177" t="s">
        <v>532</v>
      </c>
      <c r="C67" s="185">
        <v>0</v>
      </c>
      <c r="D67" s="177"/>
      <c r="E67" s="177"/>
      <c r="F67" s="186">
        <v>0</v>
      </c>
      <c r="G67" s="180">
        <f t="shared" si="1"/>
        <v>0</v>
      </c>
    </row>
    <row r="68" customFormat="1" spans="1:7">
      <c r="A68" s="176" t="s">
        <v>56</v>
      </c>
      <c r="B68" s="177" t="s">
        <v>533</v>
      </c>
      <c r="C68" s="183"/>
      <c r="D68" s="177" t="s">
        <v>594</v>
      </c>
      <c r="E68" s="177"/>
      <c r="F68" s="184"/>
      <c r="G68" s="180">
        <f t="shared" si="1"/>
        <v>0</v>
      </c>
    </row>
    <row r="69" customFormat="1" spans="1:7">
      <c r="A69" s="176" t="s">
        <v>56</v>
      </c>
      <c r="B69" s="177" t="s">
        <v>534</v>
      </c>
      <c r="C69" s="183"/>
      <c r="D69" s="177" t="s">
        <v>594</v>
      </c>
      <c r="E69" s="177"/>
      <c r="F69" s="184"/>
      <c r="G69" s="180">
        <f t="shared" ref="G69:G96" si="2">F69/$F$5</f>
        <v>0</v>
      </c>
    </row>
    <row r="70" customFormat="1" ht="24" spans="1:7">
      <c r="A70" s="176" t="s">
        <v>56</v>
      </c>
      <c r="B70" s="177" t="s">
        <v>535</v>
      </c>
      <c r="C70" s="183"/>
      <c r="D70" s="177" t="s">
        <v>594</v>
      </c>
      <c r="E70" s="177"/>
      <c r="F70" s="184"/>
      <c r="G70" s="180">
        <f t="shared" si="2"/>
        <v>0</v>
      </c>
    </row>
    <row r="71" customFormat="1" spans="1:7">
      <c r="A71" s="176" t="s">
        <v>56</v>
      </c>
      <c r="B71" s="177" t="s">
        <v>536</v>
      </c>
      <c r="C71" s="183"/>
      <c r="D71" s="177" t="s">
        <v>594</v>
      </c>
      <c r="E71" s="177"/>
      <c r="F71" s="184"/>
      <c r="G71" s="180">
        <f t="shared" si="2"/>
        <v>0</v>
      </c>
    </row>
    <row r="72" customFormat="1" spans="1:7">
      <c r="A72" s="176" t="s">
        <v>56</v>
      </c>
      <c r="B72" s="177" t="s">
        <v>537</v>
      </c>
      <c r="C72" s="183"/>
      <c r="D72" s="177" t="s">
        <v>594</v>
      </c>
      <c r="E72" s="177"/>
      <c r="F72" s="184"/>
      <c r="G72" s="180">
        <f t="shared" si="2"/>
        <v>0</v>
      </c>
    </row>
    <row r="73" customFormat="1" ht="36" spans="1:7">
      <c r="A73" s="176" t="s">
        <v>56</v>
      </c>
      <c r="B73" s="177" t="s">
        <v>538</v>
      </c>
      <c r="C73" s="183"/>
      <c r="D73" s="177" t="s">
        <v>594</v>
      </c>
      <c r="E73" s="177"/>
      <c r="F73" s="184"/>
      <c r="G73" s="180">
        <f t="shared" si="2"/>
        <v>0</v>
      </c>
    </row>
    <row r="74" customFormat="1" spans="1:7">
      <c r="A74" s="176" t="s">
        <v>52</v>
      </c>
      <c r="B74" s="177" t="s">
        <v>539</v>
      </c>
      <c r="C74" s="183">
        <v>1</v>
      </c>
      <c r="D74" s="177"/>
      <c r="E74" s="177"/>
      <c r="F74" s="184">
        <v>300</v>
      </c>
      <c r="G74" s="180">
        <f t="shared" si="2"/>
        <v>0.00429509212082262</v>
      </c>
    </row>
    <row r="75" customFormat="1" spans="1:7">
      <c r="A75" s="176" t="s">
        <v>54</v>
      </c>
      <c r="B75" s="177" t="s">
        <v>539</v>
      </c>
      <c r="C75" s="183">
        <v>1</v>
      </c>
      <c r="D75" s="177"/>
      <c r="E75" s="177"/>
      <c r="F75" s="184">
        <v>300</v>
      </c>
      <c r="G75" s="180">
        <f t="shared" si="2"/>
        <v>0.00429509212082262</v>
      </c>
    </row>
    <row r="76" customFormat="1" spans="1:7">
      <c r="A76" s="176" t="s">
        <v>56</v>
      </c>
      <c r="B76" s="177" t="s">
        <v>540</v>
      </c>
      <c r="C76" s="183"/>
      <c r="D76" s="177" t="s">
        <v>24</v>
      </c>
      <c r="E76" s="177"/>
      <c r="F76" s="184"/>
      <c r="G76" s="180">
        <f t="shared" si="2"/>
        <v>0</v>
      </c>
    </row>
    <row r="77" customFormat="1" spans="1:7">
      <c r="A77" s="176" t="s">
        <v>56</v>
      </c>
      <c r="B77" s="177" t="s">
        <v>541</v>
      </c>
      <c r="C77" s="183"/>
      <c r="D77" s="177" t="s">
        <v>594</v>
      </c>
      <c r="E77" s="177"/>
      <c r="F77" s="184"/>
      <c r="G77" s="180">
        <f t="shared" si="2"/>
        <v>0</v>
      </c>
    </row>
    <row r="78" customFormat="1" spans="1:7">
      <c r="A78" s="176" t="s">
        <v>56</v>
      </c>
      <c r="B78" s="177" t="s">
        <v>542</v>
      </c>
      <c r="C78" s="183"/>
      <c r="D78" s="177" t="s">
        <v>593</v>
      </c>
      <c r="E78" s="177"/>
      <c r="F78" s="184"/>
      <c r="G78" s="180">
        <f t="shared" si="2"/>
        <v>0</v>
      </c>
    </row>
    <row r="79" customFormat="1" spans="1:7">
      <c r="A79" s="176" t="s">
        <v>56</v>
      </c>
      <c r="B79" s="177" t="s">
        <v>543</v>
      </c>
      <c r="C79" s="183"/>
      <c r="D79" s="177" t="s">
        <v>593</v>
      </c>
      <c r="E79" s="177"/>
      <c r="F79" s="184"/>
      <c r="G79" s="180">
        <f t="shared" si="2"/>
        <v>0</v>
      </c>
    </row>
    <row r="80" customFormat="1" spans="1:7">
      <c r="A80" s="176" t="s">
        <v>56</v>
      </c>
      <c r="B80" s="177" t="s">
        <v>544</v>
      </c>
      <c r="C80" s="183">
        <v>1</v>
      </c>
      <c r="D80" s="177" t="s">
        <v>593</v>
      </c>
      <c r="E80" s="177">
        <v>20000</v>
      </c>
      <c r="F80" s="184">
        <v>300</v>
      </c>
      <c r="G80" s="180">
        <f t="shared" si="2"/>
        <v>0.00429509212082262</v>
      </c>
    </row>
    <row r="81" customFormat="1" spans="1:7">
      <c r="A81" s="176" t="s">
        <v>56</v>
      </c>
      <c r="B81" s="177" t="s">
        <v>553</v>
      </c>
      <c r="C81" s="183"/>
      <c r="D81" s="177" t="s">
        <v>590</v>
      </c>
      <c r="E81" s="177"/>
      <c r="F81" s="184"/>
      <c r="G81" s="180">
        <f t="shared" si="2"/>
        <v>0</v>
      </c>
    </row>
    <row r="82" customFormat="1" spans="1:7">
      <c r="A82" s="176" t="s">
        <v>52</v>
      </c>
      <c r="B82" s="177" t="s">
        <v>554</v>
      </c>
      <c r="C82" s="183">
        <v>1</v>
      </c>
      <c r="D82" s="177"/>
      <c r="E82" s="177"/>
      <c r="F82" s="184">
        <v>1116.6</v>
      </c>
      <c r="G82" s="180">
        <f t="shared" si="2"/>
        <v>0.0159863328737018</v>
      </c>
    </row>
    <row r="83" customFormat="1" spans="1:7">
      <c r="A83" s="177" t="s">
        <v>54</v>
      </c>
      <c r="B83" s="177" t="s">
        <v>555</v>
      </c>
      <c r="C83" s="183">
        <v>0</v>
      </c>
      <c r="D83" s="177"/>
      <c r="E83" s="177"/>
      <c r="F83" s="184">
        <v>0</v>
      </c>
      <c r="G83" s="180">
        <f t="shared" si="2"/>
        <v>0</v>
      </c>
    </row>
    <row r="84" customFormat="1" spans="1:7">
      <c r="A84" s="176" t="s">
        <v>56</v>
      </c>
      <c r="B84" s="177" t="s">
        <v>556</v>
      </c>
      <c r="C84" s="183"/>
      <c r="D84" s="177" t="s">
        <v>600</v>
      </c>
      <c r="E84" s="177"/>
      <c r="F84" s="184"/>
      <c r="G84" s="180">
        <f t="shared" si="2"/>
        <v>0</v>
      </c>
    </row>
    <row r="85" customFormat="1" spans="1:7">
      <c r="A85" s="177" t="s">
        <v>54</v>
      </c>
      <c r="B85" s="177" t="s">
        <v>557</v>
      </c>
      <c r="C85" s="183">
        <v>1</v>
      </c>
      <c r="D85" s="177"/>
      <c r="E85" s="177"/>
      <c r="F85" s="184">
        <v>1116.6</v>
      </c>
      <c r="G85" s="180">
        <f t="shared" si="2"/>
        <v>0.0159863328737018</v>
      </c>
    </row>
    <row r="86" customFormat="1" spans="1:7">
      <c r="A86" s="176" t="s">
        <v>56</v>
      </c>
      <c r="B86" s="177" t="s">
        <v>558</v>
      </c>
      <c r="C86" s="183">
        <v>1</v>
      </c>
      <c r="D86" s="177" t="s">
        <v>24</v>
      </c>
      <c r="E86" s="177">
        <v>3722</v>
      </c>
      <c r="F86" s="184">
        <v>1116.6</v>
      </c>
      <c r="G86" s="180">
        <f t="shared" si="2"/>
        <v>0.0159863328737018</v>
      </c>
    </row>
    <row r="87" customFormat="1" spans="1:7">
      <c r="A87" s="177" t="s">
        <v>54</v>
      </c>
      <c r="B87" s="177" t="s">
        <v>568</v>
      </c>
      <c r="C87" s="183">
        <v>0</v>
      </c>
      <c r="D87" s="177"/>
      <c r="E87" s="177"/>
      <c r="F87" s="184">
        <v>0</v>
      </c>
      <c r="G87" s="180">
        <f t="shared" si="2"/>
        <v>0</v>
      </c>
    </row>
    <row r="88" customFormat="1" spans="1:7">
      <c r="A88" s="176" t="s">
        <v>56</v>
      </c>
      <c r="B88" s="177" t="s">
        <v>569</v>
      </c>
      <c r="C88" s="183"/>
      <c r="D88" s="177" t="s">
        <v>599</v>
      </c>
      <c r="E88" s="177"/>
      <c r="F88" s="184"/>
      <c r="G88" s="180">
        <f t="shared" si="2"/>
        <v>0</v>
      </c>
    </row>
    <row r="89" customFormat="1" spans="1:7">
      <c r="A89" s="176" t="s">
        <v>52</v>
      </c>
      <c r="B89" s="177" t="s">
        <v>570</v>
      </c>
      <c r="C89" s="183">
        <v>0</v>
      </c>
      <c r="D89" s="177"/>
      <c r="E89" s="177"/>
      <c r="F89" s="184">
        <v>0</v>
      </c>
      <c r="G89" s="180">
        <f t="shared" si="2"/>
        <v>0</v>
      </c>
    </row>
    <row r="90" customFormat="1" spans="1:7">
      <c r="A90" s="176" t="s">
        <v>54</v>
      </c>
      <c r="B90" s="177" t="s">
        <v>570</v>
      </c>
      <c r="C90" s="183">
        <v>0</v>
      </c>
      <c r="D90" s="177"/>
      <c r="E90" s="177"/>
      <c r="F90" s="184">
        <v>0</v>
      </c>
      <c r="G90" s="180">
        <f t="shared" si="2"/>
        <v>0</v>
      </c>
    </row>
    <row r="91" customFormat="1" spans="1:7">
      <c r="A91" s="176" t="s">
        <v>56</v>
      </c>
      <c r="B91" s="177" t="s">
        <v>570</v>
      </c>
      <c r="C91" s="183"/>
      <c r="D91" s="177" t="s">
        <v>593</v>
      </c>
      <c r="E91" s="177"/>
      <c r="F91" s="184"/>
      <c r="G91" s="180">
        <f t="shared" si="2"/>
        <v>0</v>
      </c>
    </row>
    <row r="92" customFormat="1" spans="1:7">
      <c r="A92" s="176" t="s">
        <v>52</v>
      </c>
      <c r="B92" s="177" t="s">
        <v>571</v>
      </c>
      <c r="C92" s="183">
        <v>1</v>
      </c>
      <c r="D92" s="177"/>
      <c r="E92" s="177"/>
      <c r="F92" s="184">
        <v>73.72</v>
      </c>
      <c r="G92" s="180">
        <f t="shared" si="2"/>
        <v>0.00105544730382348</v>
      </c>
    </row>
    <row r="93" customFormat="1" spans="1:7">
      <c r="A93" s="176" t="s">
        <v>54</v>
      </c>
      <c r="B93" s="177" t="s">
        <v>571</v>
      </c>
      <c r="C93" s="183">
        <v>1</v>
      </c>
      <c r="D93" s="177"/>
      <c r="E93" s="177"/>
      <c r="F93" s="184">
        <v>73.72</v>
      </c>
      <c r="G93" s="180">
        <f t="shared" si="2"/>
        <v>0.00105544730382348</v>
      </c>
    </row>
    <row r="94" customFormat="1" spans="1:7">
      <c r="A94" s="176" t="s">
        <v>56</v>
      </c>
      <c r="B94" s="177" t="s">
        <v>572</v>
      </c>
      <c r="C94" s="183"/>
      <c r="D94" s="177" t="s">
        <v>594</v>
      </c>
      <c r="E94" s="177"/>
      <c r="F94" s="184"/>
      <c r="G94" s="180">
        <f t="shared" si="2"/>
        <v>0</v>
      </c>
    </row>
    <row r="95" customFormat="1" spans="1:7">
      <c r="A95" s="176" t="s">
        <v>56</v>
      </c>
      <c r="B95" s="177" t="s">
        <v>573</v>
      </c>
      <c r="C95" s="183">
        <v>1</v>
      </c>
      <c r="D95" s="177" t="s">
        <v>23</v>
      </c>
      <c r="E95" s="177">
        <v>7021</v>
      </c>
      <c r="F95" s="184">
        <v>73.72</v>
      </c>
      <c r="G95" s="180">
        <f t="shared" si="2"/>
        <v>0.00105544730382348</v>
      </c>
    </row>
    <row r="96" customFormat="1" spans="1:7">
      <c r="A96" s="176" t="s">
        <v>56</v>
      </c>
      <c r="B96" s="177" t="s">
        <v>582</v>
      </c>
      <c r="C96" s="183"/>
      <c r="D96" s="177"/>
      <c r="E96" s="177"/>
      <c r="F96" s="184"/>
      <c r="G96" s="180">
        <f t="shared" si="2"/>
        <v>0</v>
      </c>
    </row>
  </sheetData>
  <autoFilter ref="A4:G96">
    <extLst/>
  </autoFilter>
  <mergeCells count="7">
    <mergeCell ref="A2:G2"/>
    <mergeCell ref="D3:E3"/>
    <mergeCell ref="F3:G3"/>
    <mergeCell ref="A5:B5"/>
    <mergeCell ref="A3:A4"/>
    <mergeCell ref="B3:B4"/>
    <mergeCell ref="C3:C4"/>
  </mergeCells>
  <printOptions horizontalCentered="1"/>
  <pageMargins left="0.554861111111111" right="0.554861111111111" top="0.66875" bottom="0.393055555555556" header="0.5" footer="0.314583333333333"/>
  <pageSetup paperSize="9" scale="8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G243"/>
  <sheetViews>
    <sheetView showZeros="0" view="pageBreakPreview" zoomScale="40" zoomScaleNormal="100" workbookViewId="0">
      <pane xSplit="10" ySplit="6" topLeftCell="AC193" activePane="bottomRight" state="frozen"/>
      <selection/>
      <selection pane="topRight"/>
      <selection pane="bottomLeft"/>
      <selection pane="bottomRight" activeCell="AC194" sqref="AC194"/>
    </sheetView>
  </sheetViews>
  <sheetFormatPr defaultColWidth="8.89166666666667" defaultRowHeight="13.5"/>
  <cols>
    <col min="1" max="1" width="10.225" style="87" customWidth="1"/>
    <col min="2" max="2" width="12.725" style="92" customWidth="1"/>
    <col min="3" max="3" width="11.8083333333333" style="97" customWidth="1"/>
    <col min="4" max="4" width="21.0333333333333" style="82" customWidth="1"/>
    <col min="5" max="6" width="19.1666666666667" style="82" customWidth="1"/>
    <col min="7" max="7" width="12.7333333333333" style="87" customWidth="1"/>
    <col min="8" max="8" width="35.3166666666667" style="79" customWidth="1"/>
    <col min="9" max="9" width="18.3333333333333" style="79" customWidth="1"/>
    <col min="10" max="10" width="171.666666666667" style="82" customWidth="1"/>
    <col min="11" max="11" width="10" style="87" customWidth="1"/>
    <col min="12" max="12" width="10.9416666666667" style="87" customWidth="1"/>
    <col min="13" max="14" width="14.3666666666667" style="87" customWidth="1"/>
    <col min="15" max="16" width="28.8916666666667" style="87" customWidth="1"/>
    <col min="17" max="17" width="19.1666666666667" style="87" customWidth="1"/>
    <col min="18" max="20" width="15" style="87" customWidth="1"/>
    <col min="21" max="22" width="14.7583333333333" style="87" customWidth="1"/>
    <col min="23" max="23" width="12.7" style="87" customWidth="1"/>
    <col min="24" max="24" width="10.675" style="82" customWidth="1"/>
    <col min="25" max="25" width="15" style="82" customWidth="1"/>
    <col min="26" max="26" width="13.1666666666667" style="82" customWidth="1"/>
    <col min="27" max="27" width="13.1833333333333" style="82" customWidth="1"/>
    <col min="28" max="28" width="12.2666666666667" style="82" customWidth="1"/>
    <col min="29" max="30" width="73.6083333333333" style="82" customWidth="1"/>
    <col min="31" max="32" width="27.775" style="82" customWidth="1"/>
    <col min="33" max="33" width="15.6333333333333" style="82" customWidth="1"/>
    <col min="34" max="16384" width="8.89166666666667" style="82"/>
  </cols>
  <sheetData>
    <row r="1" s="73" customFormat="1" ht="39" customHeight="1" spans="1:33">
      <c r="A1" s="98" t="s">
        <v>601</v>
      </c>
      <c r="B1" s="98"/>
      <c r="C1" s="99"/>
      <c r="D1" s="100"/>
      <c r="E1" s="100"/>
      <c r="F1" s="100"/>
      <c r="J1" s="122"/>
      <c r="K1" s="123"/>
      <c r="L1" s="123"/>
      <c r="W1" s="132"/>
      <c r="AC1" s="139"/>
      <c r="AD1" s="139"/>
      <c r="AE1" s="139"/>
      <c r="AF1" s="139"/>
      <c r="AG1" s="139"/>
    </row>
    <row r="2" s="74" customFormat="1" ht="63" customHeight="1" spans="1:33">
      <c r="A2" s="101" t="s">
        <v>602</v>
      </c>
      <c r="B2" s="101"/>
      <c r="C2" s="102"/>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row>
    <row r="3" s="75" customFormat="1" ht="70" customHeight="1" spans="1:33">
      <c r="A3" s="103" t="s">
        <v>2</v>
      </c>
      <c r="B3" s="103" t="s">
        <v>3</v>
      </c>
      <c r="C3" s="104" t="s">
        <v>4</v>
      </c>
      <c r="D3" s="103" t="s">
        <v>5</v>
      </c>
      <c r="E3" s="103" t="s">
        <v>6</v>
      </c>
      <c r="F3" s="103" t="s">
        <v>7</v>
      </c>
      <c r="G3" s="103" t="s">
        <v>8</v>
      </c>
      <c r="H3" s="103" t="s">
        <v>9</v>
      </c>
      <c r="I3" s="103" t="s">
        <v>10</v>
      </c>
      <c r="J3" s="103" t="s">
        <v>11</v>
      </c>
      <c r="K3" s="103" t="s">
        <v>585</v>
      </c>
      <c r="L3" s="103" t="s">
        <v>12</v>
      </c>
      <c r="M3" s="103" t="s">
        <v>13</v>
      </c>
      <c r="N3" s="103"/>
      <c r="O3" s="103" t="s">
        <v>14</v>
      </c>
      <c r="P3" s="124" t="s">
        <v>15</v>
      </c>
      <c r="Q3" s="104" t="s">
        <v>16</v>
      </c>
      <c r="R3" s="104"/>
      <c r="S3" s="104"/>
      <c r="T3" s="104"/>
      <c r="U3" s="104"/>
      <c r="V3" s="104"/>
      <c r="W3" s="104"/>
      <c r="X3" s="103" t="s">
        <v>17</v>
      </c>
      <c r="Y3" s="103"/>
      <c r="Z3" s="103"/>
      <c r="AA3" s="103"/>
      <c r="AB3" s="103"/>
      <c r="AC3" s="103" t="s">
        <v>18</v>
      </c>
      <c r="AD3" s="103" t="s">
        <v>19</v>
      </c>
      <c r="AE3" s="103" t="s">
        <v>20</v>
      </c>
      <c r="AF3" s="103" t="s">
        <v>21</v>
      </c>
      <c r="AG3" s="103" t="s">
        <v>22</v>
      </c>
    </row>
    <row r="4" s="75" customFormat="1" ht="46" customHeight="1" spans="1:33">
      <c r="A4" s="103"/>
      <c r="B4" s="103"/>
      <c r="C4" s="104"/>
      <c r="D4" s="103"/>
      <c r="E4" s="103"/>
      <c r="F4" s="103"/>
      <c r="G4" s="103"/>
      <c r="H4" s="103"/>
      <c r="I4" s="103"/>
      <c r="J4" s="103"/>
      <c r="K4" s="103"/>
      <c r="L4" s="103"/>
      <c r="M4" s="103" t="s">
        <v>23</v>
      </c>
      <c r="N4" s="103" t="s">
        <v>24</v>
      </c>
      <c r="O4" s="103"/>
      <c r="P4" s="125"/>
      <c r="Q4" s="103" t="s">
        <v>25</v>
      </c>
      <c r="R4" s="133" t="s">
        <v>26</v>
      </c>
      <c r="S4" s="134"/>
      <c r="T4" s="134"/>
      <c r="U4" s="134"/>
      <c r="V4" s="134"/>
      <c r="W4" s="135"/>
      <c r="X4" s="103" t="s">
        <v>33</v>
      </c>
      <c r="Y4" s="103" t="s">
        <v>34</v>
      </c>
      <c r="Z4" s="103" t="s">
        <v>35</v>
      </c>
      <c r="AA4" s="103" t="s">
        <v>36</v>
      </c>
      <c r="AB4" s="103" t="s">
        <v>37</v>
      </c>
      <c r="AC4" s="103"/>
      <c r="AD4" s="103"/>
      <c r="AE4" s="103"/>
      <c r="AF4" s="103"/>
      <c r="AG4" s="103"/>
    </row>
    <row r="5" s="75" customFormat="1" ht="118" customHeight="1" spans="1:33">
      <c r="A5" s="103"/>
      <c r="B5" s="103"/>
      <c r="C5" s="104"/>
      <c r="D5" s="103"/>
      <c r="E5" s="103"/>
      <c r="F5" s="103"/>
      <c r="G5" s="103"/>
      <c r="H5" s="103"/>
      <c r="I5" s="103"/>
      <c r="J5" s="103"/>
      <c r="K5" s="103"/>
      <c r="L5" s="103"/>
      <c r="M5" s="103"/>
      <c r="N5" s="103"/>
      <c r="O5" s="103"/>
      <c r="P5" s="126"/>
      <c r="Q5" s="103"/>
      <c r="R5" s="104" t="s">
        <v>38</v>
      </c>
      <c r="S5" s="104" t="s">
        <v>39</v>
      </c>
      <c r="T5" s="104" t="s">
        <v>40</v>
      </c>
      <c r="U5" s="104" t="s">
        <v>44</v>
      </c>
      <c r="V5" s="104" t="s">
        <v>45</v>
      </c>
      <c r="W5" s="136" t="s">
        <v>49</v>
      </c>
      <c r="X5" s="103"/>
      <c r="Y5" s="103"/>
      <c r="Z5" s="103"/>
      <c r="AA5" s="103"/>
      <c r="AB5" s="103"/>
      <c r="AC5" s="103"/>
      <c r="AD5" s="103"/>
      <c r="AE5" s="103"/>
      <c r="AF5" s="103"/>
      <c r="AG5" s="103"/>
    </row>
    <row r="6" s="76" customFormat="1" ht="57" customHeight="1" spans="1:33">
      <c r="A6" s="105"/>
      <c r="B6" s="105" t="s">
        <v>51</v>
      </c>
      <c r="C6" s="105"/>
      <c r="D6" s="105"/>
      <c r="E6" s="105"/>
      <c r="F6" s="105"/>
      <c r="G6" s="105"/>
      <c r="H6" s="105"/>
      <c r="I6" s="105"/>
      <c r="J6" s="105"/>
      <c r="K6" s="105">
        <f>K7+K127+K198+K221+K229+K236+K239+K243</f>
        <v>146</v>
      </c>
      <c r="L6" s="105"/>
      <c r="M6" s="105"/>
      <c r="N6" s="105"/>
      <c r="O6" s="105">
        <f t="shared" ref="O6:T6" si="0">O7+O127+O198+O221+O229+O236+O239+O243</f>
        <v>13440.242225</v>
      </c>
      <c r="P6" s="105">
        <f t="shared" si="0"/>
        <v>8717.443264</v>
      </c>
      <c r="Q6" s="105">
        <f t="shared" si="0"/>
        <v>10252.242225</v>
      </c>
      <c r="R6" s="105">
        <f t="shared" si="0"/>
        <v>3494.34</v>
      </c>
      <c r="S6" s="105">
        <f t="shared" si="0"/>
        <v>2256.823264</v>
      </c>
      <c r="T6" s="105">
        <f t="shared" si="0"/>
        <v>4421.088161</v>
      </c>
      <c r="U6" s="105">
        <f t="shared" ref="U6:AG6" si="1">U7+U127+U198+U221+U229+U236+U239+U243</f>
        <v>66.28</v>
      </c>
      <c r="V6" s="105">
        <f t="shared" si="1"/>
        <v>13.7108</v>
      </c>
      <c r="W6" s="105">
        <f t="shared" si="1"/>
        <v>2900</v>
      </c>
      <c r="X6" s="105"/>
      <c r="Y6" s="105"/>
      <c r="Z6" s="105"/>
      <c r="AA6" s="105"/>
      <c r="AB6" s="105"/>
      <c r="AC6" s="105"/>
      <c r="AD6" s="105"/>
      <c r="AE6" s="105"/>
      <c r="AF6" s="105"/>
      <c r="AG6" s="105"/>
    </row>
    <row r="7" s="77" customFormat="1" ht="30" hidden="1" customHeight="1" spans="1:33">
      <c r="A7" s="106" t="s">
        <v>52</v>
      </c>
      <c r="B7" s="107" t="s">
        <v>53</v>
      </c>
      <c r="C7" s="107"/>
      <c r="D7" s="107"/>
      <c r="E7" s="107"/>
      <c r="F7" s="107"/>
      <c r="G7" s="107"/>
      <c r="H7" s="107"/>
      <c r="I7" s="107"/>
      <c r="J7" s="107"/>
      <c r="K7" s="127">
        <f>K8+K107+K112+K116+K121</f>
        <v>92</v>
      </c>
      <c r="L7" s="127"/>
      <c r="M7" s="127"/>
      <c r="N7" s="127"/>
      <c r="O7" s="127">
        <f t="shared" ref="O7:T7" si="2">O8+O107+O112+O116+O121</f>
        <v>9714.071285</v>
      </c>
      <c r="P7" s="127">
        <f t="shared" si="2"/>
        <v>4991.272324</v>
      </c>
      <c r="Q7" s="127">
        <f t="shared" si="2"/>
        <v>7535.302985</v>
      </c>
      <c r="R7" s="127">
        <f t="shared" si="2"/>
        <v>777.40076</v>
      </c>
      <c r="S7" s="127">
        <f t="shared" si="2"/>
        <v>2256.823264</v>
      </c>
      <c r="T7" s="127">
        <f t="shared" si="2"/>
        <v>4421.088161</v>
      </c>
      <c r="U7" s="127">
        <f t="shared" ref="U7:AG7" si="3">U8+U107+U112+U116+U121</f>
        <v>66.28</v>
      </c>
      <c r="V7" s="127">
        <f t="shared" si="3"/>
        <v>13.7108</v>
      </c>
      <c r="W7" s="127">
        <f t="shared" si="3"/>
        <v>1890.7683</v>
      </c>
      <c r="X7" s="127"/>
      <c r="Y7" s="127"/>
      <c r="Z7" s="127"/>
      <c r="AA7" s="127"/>
      <c r="AB7" s="127"/>
      <c r="AC7" s="127"/>
      <c r="AD7" s="127"/>
      <c r="AE7" s="127"/>
      <c r="AF7" s="127"/>
      <c r="AG7" s="127"/>
    </row>
    <row r="8" s="77" customFormat="1" ht="30" hidden="1" customHeight="1" spans="1:33">
      <c r="A8" s="108" t="s">
        <v>54</v>
      </c>
      <c r="B8" s="107" t="s">
        <v>55</v>
      </c>
      <c r="C8" s="107"/>
      <c r="D8" s="107"/>
      <c r="E8" s="107"/>
      <c r="F8" s="107"/>
      <c r="G8" s="107"/>
      <c r="H8" s="107"/>
      <c r="I8" s="107"/>
      <c r="J8" s="107"/>
      <c r="K8" s="127">
        <f>K9+K43+K94+K95+K105+K106</f>
        <v>92</v>
      </c>
      <c r="L8" s="127"/>
      <c r="M8" s="127"/>
      <c r="N8" s="127"/>
      <c r="O8" s="127">
        <f t="shared" ref="O8:T8" si="4">O9+O43+O94+O95+O105+O106</f>
        <v>9714.071285</v>
      </c>
      <c r="P8" s="127">
        <f t="shared" si="4"/>
        <v>4991.272324</v>
      </c>
      <c r="Q8" s="127">
        <f t="shared" si="4"/>
        <v>7535.302985</v>
      </c>
      <c r="R8" s="127">
        <f t="shared" si="4"/>
        <v>777.40076</v>
      </c>
      <c r="S8" s="127">
        <f t="shared" si="4"/>
        <v>2256.823264</v>
      </c>
      <c r="T8" s="127">
        <f t="shared" si="4"/>
        <v>4421.088161</v>
      </c>
      <c r="U8" s="127">
        <f t="shared" ref="U8:AG8" si="5">U9+U43+U94+U95+U105+U106</f>
        <v>66.28</v>
      </c>
      <c r="V8" s="127">
        <f t="shared" si="5"/>
        <v>13.7108</v>
      </c>
      <c r="W8" s="127">
        <f t="shared" si="5"/>
        <v>1890.7683</v>
      </c>
      <c r="X8" s="127"/>
      <c r="Y8" s="127"/>
      <c r="Z8" s="127"/>
      <c r="AA8" s="127"/>
      <c r="AB8" s="127"/>
      <c r="AC8" s="127"/>
      <c r="AD8" s="127"/>
      <c r="AE8" s="127"/>
      <c r="AF8" s="127"/>
      <c r="AG8" s="127"/>
    </row>
    <row r="9" s="78" customFormat="1" ht="30" hidden="1" customHeight="1" spans="1:33">
      <c r="A9" s="108" t="s">
        <v>56</v>
      </c>
      <c r="B9" s="107" t="s">
        <v>57</v>
      </c>
      <c r="C9" s="107"/>
      <c r="D9" s="107"/>
      <c r="E9" s="107"/>
      <c r="F9" s="107"/>
      <c r="G9" s="107"/>
      <c r="H9" s="107"/>
      <c r="I9" s="107"/>
      <c r="J9" s="107"/>
      <c r="K9" s="128">
        <f t="shared" ref="K9:T9" si="6">SUM(K10:K42)</f>
        <v>33</v>
      </c>
      <c r="L9" s="128">
        <f t="shared" si="6"/>
        <v>75474.3</v>
      </c>
      <c r="M9" s="128">
        <f t="shared" si="6"/>
        <v>27320</v>
      </c>
      <c r="N9" s="128">
        <f t="shared" si="6"/>
        <v>100090</v>
      </c>
      <c r="O9" s="128">
        <f t="shared" si="6"/>
        <v>1080.427935</v>
      </c>
      <c r="P9" s="128">
        <f t="shared" si="6"/>
        <v>778.717135</v>
      </c>
      <c r="Q9" s="137">
        <f t="shared" si="6"/>
        <v>792.427935</v>
      </c>
      <c r="R9" s="137">
        <f t="shared" si="6"/>
        <v>712.437135</v>
      </c>
      <c r="S9" s="137">
        <f t="shared" si="6"/>
        <v>0</v>
      </c>
      <c r="T9" s="137">
        <f t="shared" si="6"/>
        <v>0</v>
      </c>
      <c r="U9" s="137">
        <f t="shared" ref="U9:AG9" si="7">SUM(U10:U42)</f>
        <v>66.28</v>
      </c>
      <c r="V9" s="137">
        <f t="shared" si="7"/>
        <v>13.7108</v>
      </c>
      <c r="W9" s="137">
        <f t="shared" si="7"/>
        <v>0</v>
      </c>
      <c r="X9" s="128"/>
      <c r="Y9" s="128"/>
      <c r="Z9" s="128"/>
      <c r="AA9" s="128"/>
      <c r="AB9" s="128"/>
      <c r="AC9" s="128"/>
      <c r="AD9" s="128"/>
      <c r="AE9" s="128"/>
      <c r="AF9" s="128"/>
      <c r="AG9" s="128"/>
    </row>
    <row r="10" s="78" customFormat="1" ht="199" customHeight="1" spans="1:33">
      <c r="A10" s="109">
        <f>MAX($A$9:A9)+1</f>
        <v>1</v>
      </c>
      <c r="B10" s="110" t="s">
        <v>113</v>
      </c>
      <c r="C10" s="109" t="s">
        <v>59</v>
      </c>
      <c r="D10" s="111" t="s">
        <v>603</v>
      </c>
      <c r="E10" s="111" t="s">
        <v>116</v>
      </c>
      <c r="F10" s="112" t="s">
        <v>604</v>
      </c>
      <c r="G10" s="110"/>
      <c r="H10" s="113" t="s">
        <v>605</v>
      </c>
      <c r="I10" s="110" t="s">
        <v>376</v>
      </c>
      <c r="J10" s="113" t="s">
        <v>606</v>
      </c>
      <c r="K10" s="114">
        <v>1</v>
      </c>
      <c r="L10" s="114">
        <v>11846.1</v>
      </c>
      <c r="M10" s="114">
        <v>1559</v>
      </c>
      <c r="N10" s="114">
        <v>3950</v>
      </c>
      <c r="O10" s="117">
        <v>177.6915</v>
      </c>
      <c r="P10" s="129">
        <f t="shared" ref="P10:P42" si="8">R10+S10+U10+W10</f>
        <v>177.6915</v>
      </c>
      <c r="Q10" s="129">
        <f t="shared" ref="Q10:Q42" si="9">R10+S10+T10+U10+V10</f>
        <v>177.6915</v>
      </c>
      <c r="R10" s="129">
        <v>177.6915</v>
      </c>
      <c r="S10" s="129"/>
      <c r="T10" s="129"/>
      <c r="U10" s="129"/>
      <c r="V10" s="129"/>
      <c r="W10" s="129"/>
      <c r="X10" s="138" t="s">
        <v>607</v>
      </c>
      <c r="Y10" s="138" t="s">
        <v>110</v>
      </c>
      <c r="Z10" s="138" t="s">
        <v>121</v>
      </c>
      <c r="AA10" s="138" t="s">
        <v>122</v>
      </c>
      <c r="AB10" s="138" t="s">
        <v>608</v>
      </c>
      <c r="AC10" s="118" t="s">
        <v>609</v>
      </c>
      <c r="AD10" s="118" t="s">
        <v>610</v>
      </c>
      <c r="AE10" s="114"/>
      <c r="AF10" s="114"/>
      <c r="AG10" s="130"/>
    </row>
    <row r="11" s="78" customFormat="1" ht="144" customHeight="1" spans="1:33">
      <c r="A11" s="109">
        <f>MAX($A$9:A10)+1</f>
        <v>2</v>
      </c>
      <c r="B11" s="110" t="s">
        <v>611</v>
      </c>
      <c r="C11" s="109" t="s">
        <v>59</v>
      </c>
      <c r="D11" s="111" t="s">
        <v>612</v>
      </c>
      <c r="E11" s="111" t="s">
        <v>116</v>
      </c>
      <c r="F11" s="111" t="s">
        <v>604</v>
      </c>
      <c r="G11" s="111" t="s">
        <v>117</v>
      </c>
      <c r="H11" s="111" t="s">
        <v>613</v>
      </c>
      <c r="I11" s="109" t="s">
        <v>376</v>
      </c>
      <c r="J11" s="113" t="s">
        <v>614</v>
      </c>
      <c r="K11" s="114">
        <v>1</v>
      </c>
      <c r="L11" s="114">
        <v>546.8</v>
      </c>
      <c r="M11" s="114">
        <v>29</v>
      </c>
      <c r="N11" s="114">
        <v>103</v>
      </c>
      <c r="O11" s="117">
        <v>8.202</v>
      </c>
      <c r="P11" s="117">
        <f t="shared" si="8"/>
        <v>8.202</v>
      </c>
      <c r="Q11" s="117">
        <f t="shared" si="9"/>
        <v>8.202</v>
      </c>
      <c r="R11" s="117">
        <v>8.202</v>
      </c>
      <c r="S11" s="117"/>
      <c r="T11" s="117"/>
      <c r="U11" s="117"/>
      <c r="V11" s="117"/>
      <c r="W11" s="117"/>
      <c r="X11" s="115" t="s">
        <v>615</v>
      </c>
      <c r="Y11" s="116" t="s">
        <v>95</v>
      </c>
      <c r="Z11" s="115" t="s">
        <v>121</v>
      </c>
      <c r="AA11" s="115" t="s">
        <v>122</v>
      </c>
      <c r="AB11" s="115" t="s">
        <v>608</v>
      </c>
      <c r="AC11" s="140" t="s">
        <v>616</v>
      </c>
      <c r="AD11" s="118" t="s">
        <v>617</v>
      </c>
      <c r="AE11" s="114"/>
      <c r="AF11" s="114"/>
      <c r="AG11" s="130"/>
    </row>
    <row r="12" s="79" customFormat="1" ht="144" customHeight="1" spans="1:33">
      <c r="A12" s="109">
        <f>MAX($A$9:A11)+1</f>
        <v>3</v>
      </c>
      <c r="B12" s="110" t="s">
        <v>618</v>
      </c>
      <c r="C12" s="114">
        <v>2024</v>
      </c>
      <c r="D12" s="115" t="s">
        <v>619</v>
      </c>
      <c r="E12" s="116" t="s">
        <v>116</v>
      </c>
      <c r="F12" s="116" t="s">
        <v>604</v>
      </c>
      <c r="G12" s="114"/>
      <c r="H12" s="116" t="s">
        <v>620</v>
      </c>
      <c r="I12" s="117" t="s">
        <v>376</v>
      </c>
      <c r="J12" s="118" t="s">
        <v>621</v>
      </c>
      <c r="K12" s="114">
        <v>1</v>
      </c>
      <c r="L12" s="114">
        <v>64.2</v>
      </c>
      <c r="M12" s="114">
        <v>16</v>
      </c>
      <c r="N12" s="114">
        <v>16</v>
      </c>
      <c r="O12" s="117">
        <v>0.963</v>
      </c>
      <c r="P12" s="129">
        <f t="shared" si="8"/>
        <v>0.963</v>
      </c>
      <c r="Q12" s="129">
        <f t="shared" si="9"/>
        <v>0.963</v>
      </c>
      <c r="R12" s="129">
        <v>0.963</v>
      </c>
      <c r="S12" s="129"/>
      <c r="T12" s="129"/>
      <c r="U12" s="129"/>
      <c r="V12" s="129"/>
      <c r="W12" s="129"/>
      <c r="X12" s="138" t="s">
        <v>622</v>
      </c>
      <c r="Y12" s="138" t="s">
        <v>132</v>
      </c>
      <c r="Z12" s="141" t="s">
        <v>121</v>
      </c>
      <c r="AA12" s="141" t="s">
        <v>122</v>
      </c>
      <c r="AB12" s="141" t="s">
        <v>608</v>
      </c>
      <c r="AC12" s="140" t="s">
        <v>616</v>
      </c>
      <c r="AD12" s="118" t="s">
        <v>617</v>
      </c>
      <c r="AE12" s="114"/>
      <c r="AF12" s="114"/>
      <c r="AG12" s="130"/>
    </row>
    <row r="13" s="78" customFormat="1" ht="276" customHeight="1" spans="1:33">
      <c r="A13" s="109">
        <f>MAX($A$9:A12)+1</f>
        <v>4</v>
      </c>
      <c r="B13" s="110" t="s">
        <v>623</v>
      </c>
      <c r="C13" s="117" t="s">
        <v>59</v>
      </c>
      <c r="D13" s="115" t="s">
        <v>624</v>
      </c>
      <c r="E13" s="116" t="s">
        <v>116</v>
      </c>
      <c r="F13" s="116" t="s">
        <v>604</v>
      </c>
      <c r="G13" s="116" t="s">
        <v>117</v>
      </c>
      <c r="H13" s="116" t="s">
        <v>625</v>
      </c>
      <c r="I13" s="117" t="s">
        <v>376</v>
      </c>
      <c r="J13" s="118" t="s">
        <v>626</v>
      </c>
      <c r="K13" s="114">
        <v>1</v>
      </c>
      <c r="L13" s="114">
        <v>14125.36</v>
      </c>
      <c r="M13" s="114">
        <v>1685</v>
      </c>
      <c r="N13" s="130">
        <v>6085</v>
      </c>
      <c r="O13" s="129">
        <v>211.8804</v>
      </c>
      <c r="P13" s="129">
        <f t="shared" si="8"/>
        <v>211.8804</v>
      </c>
      <c r="Q13" s="129">
        <f t="shared" si="9"/>
        <v>211.8804</v>
      </c>
      <c r="R13" s="129">
        <v>211.8804</v>
      </c>
      <c r="S13" s="129"/>
      <c r="T13" s="129"/>
      <c r="U13" s="129"/>
      <c r="V13" s="129"/>
      <c r="W13" s="129"/>
      <c r="X13" s="138" t="s">
        <v>627</v>
      </c>
      <c r="Y13" s="138" t="s">
        <v>68</v>
      </c>
      <c r="Z13" s="141" t="s">
        <v>121</v>
      </c>
      <c r="AA13" s="138" t="s">
        <v>122</v>
      </c>
      <c r="AB13" s="138" t="s">
        <v>608</v>
      </c>
      <c r="AC13" s="118" t="s">
        <v>209</v>
      </c>
      <c r="AD13" s="118" t="s">
        <v>628</v>
      </c>
      <c r="AE13" s="114"/>
      <c r="AF13" s="114"/>
      <c r="AG13" s="130"/>
    </row>
    <row r="14" s="80" customFormat="1" ht="190" customHeight="1" spans="1:33">
      <c r="A14" s="109">
        <f>MAX($A$9:A13)+1</f>
        <v>5</v>
      </c>
      <c r="B14" s="110" t="s">
        <v>629</v>
      </c>
      <c r="C14" s="110" t="s">
        <v>59</v>
      </c>
      <c r="D14" s="112" t="s">
        <v>630</v>
      </c>
      <c r="E14" s="116" t="s">
        <v>116</v>
      </c>
      <c r="F14" s="116" t="s">
        <v>604</v>
      </c>
      <c r="G14" s="111" t="s">
        <v>117</v>
      </c>
      <c r="H14" s="112" t="s">
        <v>631</v>
      </c>
      <c r="I14" s="110" t="s">
        <v>376</v>
      </c>
      <c r="J14" s="113" t="s">
        <v>632</v>
      </c>
      <c r="K14" s="114">
        <v>1</v>
      </c>
      <c r="L14" s="114">
        <v>5332.72</v>
      </c>
      <c r="M14" s="114">
        <v>667</v>
      </c>
      <c r="N14" s="114">
        <v>667</v>
      </c>
      <c r="O14" s="117">
        <v>79.9908</v>
      </c>
      <c r="P14" s="129">
        <f t="shared" si="8"/>
        <v>66.28</v>
      </c>
      <c r="Q14" s="129">
        <f t="shared" si="9"/>
        <v>79.9908</v>
      </c>
      <c r="R14" s="129"/>
      <c r="S14" s="129"/>
      <c r="T14" s="129"/>
      <c r="U14" s="129">
        <v>66.28</v>
      </c>
      <c r="V14" s="129">
        <v>13.7108</v>
      </c>
      <c r="W14" s="129"/>
      <c r="X14" s="116" t="s">
        <v>633</v>
      </c>
      <c r="Y14" s="116" t="s">
        <v>342</v>
      </c>
      <c r="Z14" s="115" t="s">
        <v>121</v>
      </c>
      <c r="AA14" s="115" t="s">
        <v>122</v>
      </c>
      <c r="AB14" s="138" t="s">
        <v>608</v>
      </c>
      <c r="AC14" s="118" t="s">
        <v>609</v>
      </c>
      <c r="AD14" s="118" t="s">
        <v>610</v>
      </c>
      <c r="AE14" s="114"/>
      <c r="AF14" s="114"/>
      <c r="AG14" s="130"/>
    </row>
    <row r="15" s="81" customFormat="1" ht="141" customHeight="1" spans="1:33">
      <c r="A15" s="114">
        <f>MAX($A$9:A14)+1</f>
        <v>6</v>
      </c>
      <c r="B15" s="110" t="s">
        <v>634</v>
      </c>
      <c r="C15" s="117" t="s">
        <v>59</v>
      </c>
      <c r="D15" s="115" t="s">
        <v>635</v>
      </c>
      <c r="E15" s="111" t="s">
        <v>116</v>
      </c>
      <c r="F15" s="112" t="s">
        <v>604</v>
      </c>
      <c r="G15" s="116" t="s">
        <v>117</v>
      </c>
      <c r="H15" s="116" t="s">
        <v>636</v>
      </c>
      <c r="I15" s="117" t="s">
        <v>376</v>
      </c>
      <c r="J15" s="118" t="s">
        <v>637</v>
      </c>
      <c r="K15" s="114">
        <v>1</v>
      </c>
      <c r="L15" s="114">
        <v>5862.89</v>
      </c>
      <c r="M15" s="114">
        <v>575</v>
      </c>
      <c r="N15" s="114">
        <v>2012</v>
      </c>
      <c r="O15" s="117">
        <v>87.94335</v>
      </c>
      <c r="P15" s="117">
        <f t="shared" si="8"/>
        <v>87.94335</v>
      </c>
      <c r="Q15" s="117">
        <f t="shared" si="9"/>
        <v>87.94335</v>
      </c>
      <c r="R15" s="117">
        <v>87.94335</v>
      </c>
      <c r="S15" s="117"/>
      <c r="T15" s="117"/>
      <c r="U15" s="117"/>
      <c r="V15" s="117"/>
      <c r="W15" s="117"/>
      <c r="X15" s="116" t="s">
        <v>638</v>
      </c>
      <c r="Y15" s="116" t="s">
        <v>639</v>
      </c>
      <c r="Z15" s="115" t="s">
        <v>121</v>
      </c>
      <c r="AA15" s="115" t="s">
        <v>122</v>
      </c>
      <c r="AB15" s="141" t="s">
        <v>608</v>
      </c>
      <c r="AC15" s="142" t="s">
        <v>640</v>
      </c>
      <c r="AD15" s="140" t="s">
        <v>641</v>
      </c>
      <c r="AE15" s="114"/>
      <c r="AF15" s="114"/>
      <c r="AG15" s="114"/>
    </row>
    <row r="16" s="81" customFormat="1" ht="141" customHeight="1" spans="1:33">
      <c r="A16" s="114">
        <f>MAX($A$9:A15)+1</f>
        <v>7</v>
      </c>
      <c r="B16" s="110" t="s">
        <v>642</v>
      </c>
      <c r="C16" s="117" t="s">
        <v>59</v>
      </c>
      <c r="D16" s="115" t="s">
        <v>643</v>
      </c>
      <c r="E16" s="111" t="s">
        <v>116</v>
      </c>
      <c r="F16" s="112" t="s">
        <v>604</v>
      </c>
      <c r="G16" s="116" t="s">
        <v>117</v>
      </c>
      <c r="H16" s="116" t="s">
        <v>644</v>
      </c>
      <c r="I16" s="117" t="s">
        <v>376</v>
      </c>
      <c r="J16" s="118" t="s">
        <v>645</v>
      </c>
      <c r="K16" s="114">
        <v>1</v>
      </c>
      <c r="L16" s="114">
        <v>19200</v>
      </c>
      <c r="M16" s="114">
        <v>19200</v>
      </c>
      <c r="N16" s="114">
        <f>M16*4</f>
        <v>76800</v>
      </c>
      <c r="O16" s="117">
        <v>288</v>
      </c>
      <c r="P16" s="117">
        <f t="shared" si="8"/>
        <v>0</v>
      </c>
      <c r="Q16" s="117">
        <f t="shared" si="9"/>
        <v>0</v>
      </c>
      <c r="R16" s="117"/>
      <c r="S16" s="117"/>
      <c r="T16" s="117"/>
      <c r="U16" s="117"/>
      <c r="V16" s="117"/>
      <c r="W16" s="117"/>
      <c r="X16" s="116" t="s">
        <v>644</v>
      </c>
      <c r="Y16" s="119" t="s">
        <v>88</v>
      </c>
      <c r="Z16" s="115" t="s">
        <v>121</v>
      </c>
      <c r="AA16" s="115" t="s">
        <v>122</v>
      </c>
      <c r="AB16" s="141" t="s">
        <v>608</v>
      </c>
      <c r="AC16" s="143"/>
      <c r="AD16" s="144"/>
      <c r="AE16" s="114"/>
      <c r="AF16" s="114"/>
      <c r="AG16" s="114"/>
    </row>
    <row r="17" s="78" customFormat="1" ht="158" customHeight="1" spans="1:33">
      <c r="A17" s="114">
        <f>MAX($A$9:A16)+1</f>
        <v>8</v>
      </c>
      <c r="B17" s="110" t="s">
        <v>187</v>
      </c>
      <c r="C17" s="117" t="s">
        <v>59</v>
      </c>
      <c r="D17" s="115" t="s">
        <v>646</v>
      </c>
      <c r="E17" s="116" t="s">
        <v>116</v>
      </c>
      <c r="F17" s="116" t="s">
        <v>647</v>
      </c>
      <c r="G17" s="116" t="s">
        <v>117</v>
      </c>
      <c r="H17" s="116" t="s">
        <v>648</v>
      </c>
      <c r="I17" s="117" t="s">
        <v>376</v>
      </c>
      <c r="J17" s="118" t="s">
        <v>649</v>
      </c>
      <c r="K17" s="114">
        <v>1</v>
      </c>
      <c r="L17" s="114">
        <v>1006.27</v>
      </c>
      <c r="M17" s="114">
        <v>25</v>
      </c>
      <c r="N17" s="114">
        <v>93</v>
      </c>
      <c r="O17" s="117">
        <v>1.509405</v>
      </c>
      <c r="P17" s="129">
        <f t="shared" si="8"/>
        <v>1.509405</v>
      </c>
      <c r="Q17" s="129">
        <f t="shared" si="9"/>
        <v>1.509405</v>
      </c>
      <c r="R17" s="129">
        <v>1.509405</v>
      </c>
      <c r="S17" s="129"/>
      <c r="T17" s="129"/>
      <c r="U17" s="129"/>
      <c r="V17" s="129"/>
      <c r="W17" s="129"/>
      <c r="X17" s="138" t="s">
        <v>627</v>
      </c>
      <c r="Y17" s="138" t="s">
        <v>68</v>
      </c>
      <c r="Z17" s="141" t="s">
        <v>121</v>
      </c>
      <c r="AA17" s="138" t="s">
        <v>122</v>
      </c>
      <c r="AB17" s="138" t="s">
        <v>608</v>
      </c>
      <c r="AC17" s="140" t="s">
        <v>209</v>
      </c>
      <c r="AD17" s="140" t="s">
        <v>650</v>
      </c>
      <c r="AE17" s="114"/>
      <c r="AF17" s="114"/>
      <c r="AG17" s="130"/>
    </row>
    <row r="18" s="78" customFormat="1" ht="158" customHeight="1" spans="1:33">
      <c r="A18" s="109">
        <f>MAX($A$9:A17)+1</f>
        <v>9</v>
      </c>
      <c r="B18" s="110" t="s">
        <v>651</v>
      </c>
      <c r="C18" s="109" t="s">
        <v>59</v>
      </c>
      <c r="D18" s="111" t="s">
        <v>652</v>
      </c>
      <c r="E18" s="111" t="s">
        <v>116</v>
      </c>
      <c r="F18" s="111" t="s">
        <v>647</v>
      </c>
      <c r="G18" s="111" t="s">
        <v>117</v>
      </c>
      <c r="H18" s="111" t="s">
        <v>653</v>
      </c>
      <c r="I18" s="109" t="s">
        <v>376</v>
      </c>
      <c r="J18" s="113" t="s">
        <v>654</v>
      </c>
      <c r="K18" s="114">
        <v>1</v>
      </c>
      <c r="L18" s="114">
        <v>400</v>
      </c>
      <c r="M18" s="114">
        <v>1</v>
      </c>
      <c r="N18" s="114">
        <v>4</v>
      </c>
      <c r="O18" s="117">
        <v>0.6</v>
      </c>
      <c r="P18" s="117">
        <f t="shared" si="8"/>
        <v>0.6</v>
      </c>
      <c r="Q18" s="117">
        <f t="shared" si="9"/>
        <v>0.6</v>
      </c>
      <c r="R18" s="117">
        <v>0.6</v>
      </c>
      <c r="S18" s="117"/>
      <c r="T18" s="117"/>
      <c r="U18" s="117"/>
      <c r="V18" s="117"/>
      <c r="W18" s="117"/>
      <c r="X18" s="115" t="s">
        <v>615</v>
      </c>
      <c r="Y18" s="116" t="s">
        <v>95</v>
      </c>
      <c r="Z18" s="115" t="s">
        <v>121</v>
      </c>
      <c r="AA18" s="115" t="s">
        <v>122</v>
      </c>
      <c r="AB18" s="115" t="s">
        <v>608</v>
      </c>
      <c r="AC18" s="140" t="s">
        <v>655</v>
      </c>
      <c r="AD18" s="118" t="s">
        <v>656</v>
      </c>
      <c r="AE18" s="114"/>
      <c r="AF18" s="114"/>
      <c r="AG18" s="130"/>
    </row>
    <row r="19" s="78" customFormat="1" ht="137" customHeight="1" spans="1:33">
      <c r="A19" s="109">
        <f>MAX($A$9:A18)+1</f>
        <v>10</v>
      </c>
      <c r="B19" s="110" t="s">
        <v>204</v>
      </c>
      <c r="C19" s="117" t="s">
        <v>59</v>
      </c>
      <c r="D19" s="115" t="s">
        <v>657</v>
      </c>
      <c r="E19" s="116" t="s">
        <v>116</v>
      </c>
      <c r="F19" s="116" t="s">
        <v>658</v>
      </c>
      <c r="G19" s="116" t="s">
        <v>117</v>
      </c>
      <c r="H19" s="118" t="s">
        <v>659</v>
      </c>
      <c r="I19" s="117" t="s">
        <v>376</v>
      </c>
      <c r="J19" s="118" t="s">
        <v>660</v>
      </c>
      <c r="K19" s="114">
        <v>1</v>
      </c>
      <c r="L19" s="114">
        <v>736.17</v>
      </c>
      <c r="M19" s="114">
        <v>14</v>
      </c>
      <c r="N19" s="114">
        <v>52</v>
      </c>
      <c r="O19" s="117">
        <v>1.47234</v>
      </c>
      <c r="P19" s="129">
        <f t="shared" si="8"/>
        <v>1.47234</v>
      </c>
      <c r="Q19" s="129">
        <f t="shared" si="9"/>
        <v>1.47234</v>
      </c>
      <c r="R19" s="129">
        <v>1.47234</v>
      </c>
      <c r="S19" s="129"/>
      <c r="T19" s="129"/>
      <c r="U19" s="129"/>
      <c r="V19" s="129"/>
      <c r="W19" s="129"/>
      <c r="X19" s="138" t="s">
        <v>627</v>
      </c>
      <c r="Y19" s="138" t="s">
        <v>68</v>
      </c>
      <c r="Z19" s="141" t="s">
        <v>121</v>
      </c>
      <c r="AA19" s="138" t="s">
        <v>122</v>
      </c>
      <c r="AB19" s="138" t="s">
        <v>608</v>
      </c>
      <c r="AC19" s="140" t="s">
        <v>209</v>
      </c>
      <c r="AD19" s="140" t="s">
        <v>661</v>
      </c>
      <c r="AE19" s="114"/>
      <c r="AF19" s="114"/>
      <c r="AG19" s="130"/>
    </row>
    <row r="20" s="78" customFormat="1" ht="144" customHeight="1" spans="1:33">
      <c r="A20" s="109">
        <f>MAX($A$9:A19)+1</f>
        <v>11</v>
      </c>
      <c r="B20" s="109" t="s">
        <v>389</v>
      </c>
      <c r="C20" s="109" t="s">
        <v>59</v>
      </c>
      <c r="D20" s="111" t="s">
        <v>662</v>
      </c>
      <c r="E20" s="111" t="s">
        <v>116</v>
      </c>
      <c r="F20" s="111" t="s">
        <v>663</v>
      </c>
      <c r="G20" s="111" t="s">
        <v>117</v>
      </c>
      <c r="H20" s="111" t="s">
        <v>653</v>
      </c>
      <c r="I20" s="109" t="s">
        <v>376</v>
      </c>
      <c r="J20" s="113" t="s">
        <v>664</v>
      </c>
      <c r="K20" s="114">
        <v>1</v>
      </c>
      <c r="L20" s="114">
        <v>5000</v>
      </c>
      <c r="M20" s="114">
        <v>1</v>
      </c>
      <c r="N20" s="114">
        <v>4</v>
      </c>
      <c r="O20" s="117">
        <v>15</v>
      </c>
      <c r="P20" s="117">
        <f t="shared" si="8"/>
        <v>15</v>
      </c>
      <c r="Q20" s="117">
        <f t="shared" si="9"/>
        <v>15</v>
      </c>
      <c r="R20" s="117">
        <v>15</v>
      </c>
      <c r="S20" s="117"/>
      <c r="T20" s="117"/>
      <c r="U20" s="117"/>
      <c r="V20" s="117"/>
      <c r="W20" s="117"/>
      <c r="X20" s="115" t="s">
        <v>615</v>
      </c>
      <c r="Y20" s="116" t="s">
        <v>95</v>
      </c>
      <c r="Z20" s="115" t="s">
        <v>121</v>
      </c>
      <c r="AA20" s="115" t="s">
        <v>122</v>
      </c>
      <c r="AB20" s="115" t="s">
        <v>608</v>
      </c>
      <c r="AC20" s="118" t="s">
        <v>665</v>
      </c>
      <c r="AD20" s="118" t="s">
        <v>666</v>
      </c>
      <c r="AE20" s="114"/>
      <c r="AF20" s="114"/>
      <c r="AG20" s="130"/>
    </row>
    <row r="21" s="82" customFormat="1" ht="144" customHeight="1" spans="1:33">
      <c r="A21" s="114">
        <f>MAX($A$9:A20)+1</f>
        <v>12</v>
      </c>
      <c r="B21" s="117" t="s">
        <v>667</v>
      </c>
      <c r="C21" s="117" t="s">
        <v>59</v>
      </c>
      <c r="D21" s="115" t="s">
        <v>668</v>
      </c>
      <c r="E21" s="116" t="s">
        <v>116</v>
      </c>
      <c r="F21" s="116" t="s">
        <v>669</v>
      </c>
      <c r="G21" s="116" t="s">
        <v>117</v>
      </c>
      <c r="H21" s="116" t="s">
        <v>670</v>
      </c>
      <c r="I21" s="117" t="s">
        <v>376</v>
      </c>
      <c r="J21" s="118" t="s">
        <v>671</v>
      </c>
      <c r="K21" s="114">
        <v>1</v>
      </c>
      <c r="L21" s="114">
        <v>169.22</v>
      </c>
      <c r="M21" s="114">
        <v>36</v>
      </c>
      <c r="N21" s="114">
        <v>126</v>
      </c>
      <c r="O21" s="117">
        <v>0.50766</v>
      </c>
      <c r="P21" s="117">
        <f t="shared" si="8"/>
        <v>0.50766</v>
      </c>
      <c r="Q21" s="117">
        <f t="shared" si="9"/>
        <v>0.50766</v>
      </c>
      <c r="R21" s="117">
        <v>0.50766</v>
      </c>
      <c r="S21" s="117"/>
      <c r="T21" s="117"/>
      <c r="U21" s="117"/>
      <c r="V21" s="117"/>
      <c r="W21" s="117"/>
      <c r="X21" s="116" t="s">
        <v>638</v>
      </c>
      <c r="Y21" s="116" t="s">
        <v>639</v>
      </c>
      <c r="Z21" s="115" t="s">
        <v>121</v>
      </c>
      <c r="AA21" s="115" t="s">
        <v>122</v>
      </c>
      <c r="AB21" s="141" t="s">
        <v>608</v>
      </c>
      <c r="AC21" s="142" t="s">
        <v>672</v>
      </c>
      <c r="AD21" s="140" t="s">
        <v>673</v>
      </c>
      <c r="AE21" s="114"/>
      <c r="AF21" s="114"/>
      <c r="AG21" s="114"/>
    </row>
    <row r="22" s="83" customFormat="1" ht="144" customHeight="1" spans="1:33">
      <c r="A22" s="114">
        <f>MAX($A$9:A21)+1</f>
        <v>13</v>
      </c>
      <c r="B22" s="117" t="s">
        <v>674</v>
      </c>
      <c r="C22" s="117" t="s">
        <v>59</v>
      </c>
      <c r="D22" s="119" t="s">
        <v>675</v>
      </c>
      <c r="E22" s="116" t="s">
        <v>116</v>
      </c>
      <c r="F22" s="116" t="s">
        <v>669</v>
      </c>
      <c r="G22" s="116" t="s">
        <v>117</v>
      </c>
      <c r="H22" s="116" t="s">
        <v>644</v>
      </c>
      <c r="I22" s="117" t="s">
        <v>376</v>
      </c>
      <c r="J22" s="118" t="s">
        <v>676</v>
      </c>
      <c r="K22" s="114">
        <v>1</v>
      </c>
      <c r="L22" s="114">
        <v>115.5</v>
      </c>
      <c r="M22" s="114">
        <v>24</v>
      </c>
      <c r="N22" s="114">
        <v>132</v>
      </c>
      <c r="O22" s="117">
        <v>0.3465</v>
      </c>
      <c r="P22" s="117">
        <f t="shared" si="8"/>
        <v>0.3465</v>
      </c>
      <c r="Q22" s="117">
        <f t="shared" si="9"/>
        <v>0.3465</v>
      </c>
      <c r="R22" s="117">
        <v>0.3465</v>
      </c>
      <c r="S22" s="117"/>
      <c r="T22" s="117"/>
      <c r="U22" s="117"/>
      <c r="V22" s="117"/>
      <c r="W22" s="117"/>
      <c r="X22" s="119" t="s">
        <v>644</v>
      </c>
      <c r="Y22" s="119" t="s">
        <v>88</v>
      </c>
      <c r="Z22" s="115" t="s">
        <v>121</v>
      </c>
      <c r="AA22" s="115" t="s">
        <v>122</v>
      </c>
      <c r="AB22" s="115" t="s">
        <v>608</v>
      </c>
      <c r="AC22" s="118" t="s">
        <v>677</v>
      </c>
      <c r="AD22" s="118" t="s">
        <v>677</v>
      </c>
      <c r="AE22" s="114"/>
      <c r="AF22" s="114"/>
      <c r="AG22" s="117"/>
    </row>
    <row r="23" s="80" customFormat="1" ht="225" customHeight="1" spans="1:33">
      <c r="A23" s="109">
        <f>MAX($A$9:A22)+1</f>
        <v>14</v>
      </c>
      <c r="B23" s="110" t="s">
        <v>678</v>
      </c>
      <c r="C23" s="110" t="s">
        <v>59</v>
      </c>
      <c r="D23" s="112" t="s">
        <v>679</v>
      </c>
      <c r="E23" s="116" t="s">
        <v>116</v>
      </c>
      <c r="F23" s="116" t="s">
        <v>669</v>
      </c>
      <c r="G23" s="111" t="s">
        <v>117</v>
      </c>
      <c r="H23" s="112" t="s">
        <v>680</v>
      </c>
      <c r="I23" s="110" t="s">
        <v>376</v>
      </c>
      <c r="J23" s="113" t="s">
        <v>681</v>
      </c>
      <c r="K23" s="114">
        <v>1</v>
      </c>
      <c r="L23" s="114">
        <v>3584.29</v>
      </c>
      <c r="M23" s="114">
        <v>649</v>
      </c>
      <c r="N23" s="114">
        <v>649</v>
      </c>
      <c r="O23" s="117">
        <v>10.75287</v>
      </c>
      <c r="P23" s="129">
        <f t="shared" si="8"/>
        <v>10.75287</v>
      </c>
      <c r="Q23" s="129">
        <f t="shared" si="9"/>
        <v>10.75287</v>
      </c>
      <c r="R23" s="129">
        <v>10.75287</v>
      </c>
      <c r="S23" s="129"/>
      <c r="T23" s="129"/>
      <c r="U23" s="129"/>
      <c r="V23" s="129"/>
      <c r="W23" s="129"/>
      <c r="X23" s="116" t="s">
        <v>633</v>
      </c>
      <c r="Y23" s="116" t="s">
        <v>342</v>
      </c>
      <c r="Z23" s="115" t="s">
        <v>121</v>
      </c>
      <c r="AA23" s="115" t="s">
        <v>122</v>
      </c>
      <c r="AB23" s="138" t="s">
        <v>608</v>
      </c>
      <c r="AC23" s="118" t="s">
        <v>682</v>
      </c>
      <c r="AD23" s="118" t="s">
        <v>682</v>
      </c>
      <c r="AE23" s="114"/>
      <c r="AF23" s="114"/>
      <c r="AG23" s="130"/>
    </row>
    <row r="24" s="84" customFormat="1" ht="111" customHeight="1" spans="1:33">
      <c r="A24" s="109">
        <f>MAX($A$9:A23)+1</f>
        <v>15</v>
      </c>
      <c r="B24" s="109" t="s">
        <v>683</v>
      </c>
      <c r="C24" s="109" t="s">
        <v>59</v>
      </c>
      <c r="D24" s="111" t="s">
        <v>684</v>
      </c>
      <c r="E24" s="111" t="s">
        <v>116</v>
      </c>
      <c r="F24" s="116" t="s">
        <v>669</v>
      </c>
      <c r="G24" s="111" t="s">
        <v>117</v>
      </c>
      <c r="H24" s="111" t="s">
        <v>685</v>
      </c>
      <c r="I24" s="109" t="s">
        <v>376</v>
      </c>
      <c r="J24" s="118" t="s">
        <v>686</v>
      </c>
      <c r="K24" s="114">
        <v>1</v>
      </c>
      <c r="L24" s="114">
        <v>383.5</v>
      </c>
      <c r="M24" s="114">
        <v>6</v>
      </c>
      <c r="N24" s="114">
        <v>25</v>
      </c>
      <c r="O24" s="117">
        <v>1.1505</v>
      </c>
      <c r="P24" s="117">
        <f t="shared" si="8"/>
        <v>1.1505</v>
      </c>
      <c r="Q24" s="117">
        <f t="shared" si="9"/>
        <v>1.1505</v>
      </c>
      <c r="R24" s="117">
        <v>1.1505</v>
      </c>
      <c r="S24" s="117"/>
      <c r="T24" s="117"/>
      <c r="U24" s="117"/>
      <c r="V24" s="117"/>
      <c r="W24" s="117"/>
      <c r="X24" s="115" t="s">
        <v>615</v>
      </c>
      <c r="Y24" s="116" t="s">
        <v>95</v>
      </c>
      <c r="Z24" s="115" t="s">
        <v>121</v>
      </c>
      <c r="AA24" s="115" t="s">
        <v>122</v>
      </c>
      <c r="AB24" s="115" t="s">
        <v>608</v>
      </c>
      <c r="AC24" s="140" t="s">
        <v>687</v>
      </c>
      <c r="AD24" s="118" t="s">
        <v>688</v>
      </c>
      <c r="AE24" s="114"/>
      <c r="AF24" s="114"/>
      <c r="AG24" s="130"/>
    </row>
    <row r="25" s="78" customFormat="1" ht="160" customHeight="1" spans="1:33">
      <c r="A25" s="109">
        <f>MAX($A$9:A24)+1</f>
        <v>16</v>
      </c>
      <c r="B25" s="110" t="s">
        <v>689</v>
      </c>
      <c r="C25" s="117" t="s">
        <v>59</v>
      </c>
      <c r="D25" s="115" t="s">
        <v>690</v>
      </c>
      <c r="E25" s="116" t="s">
        <v>116</v>
      </c>
      <c r="F25" s="116" t="s">
        <v>669</v>
      </c>
      <c r="G25" s="116" t="s">
        <v>117</v>
      </c>
      <c r="H25" s="118" t="s">
        <v>691</v>
      </c>
      <c r="I25" s="117" t="s">
        <v>376</v>
      </c>
      <c r="J25" s="118" t="s">
        <v>692</v>
      </c>
      <c r="K25" s="114">
        <v>1</v>
      </c>
      <c r="L25" s="114">
        <v>1332.77</v>
      </c>
      <c r="M25" s="114">
        <v>32</v>
      </c>
      <c r="N25" s="114">
        <v>201</v>
      </c>
      <c r="O25" s="117">
        <v>3.99831</v>
      </c>
      <c r="P25" s="129">
        <f t="shared" si="8"/>
        <v>3.99831</v>
      </c>
      <c r="Q25" s="129">
        <f t="shared" si="9"/>
        <v>3.99831</v>
      </c>
      <c r="R25" s="129">
        <v>3.99831</v>
      </c>
      <c r="S25" s="129"/>
      <c r="T25" s="129"/>
      <c r="U25" s="129"/>
      <c r="V25" s="129"/>
      <c r="W25" s="129"/>
      <c r="X25" s="138" t="s">
        <v>627</v>
      </c>
      <c r="Y25" s="138" t="s">
        <v>68</v>
      </c>
      <c r="Z25" s="141" t="s">
        <v>121</v>
      </c>
      <c r="AA25" s="138" t="s">
        <v>122</v>
      </c>
      <c r="AB25" s="138" t="s">
        <v>608</v>
      </c>
      <c r="AC25" s="140" t="s">
        <v>209</v>
      </c>
      <c r="AD25" s="140" t="s">
        <v>693</v>
      </c>
      <c r="AE25" s="114"/>
      <c r="AF25" s="114"/>
      <c r="AG25" s="130"/>
    </row>
    <row r="26" s="78" customFormat="1" ht="160" customHeight="1" spans="1:33">
      <c r="A26" s="109">
        <f>MAX($A$9:A25)+1</f>
        <v>17</v>
      </c>
      <c r="B26" s="110" t="s">
        <v>694</v>
      </c>
      <c r="C26" s="110" t="s">
        <v>59</v>
      </c>
      <c r="D26" s="112" t="s">
        <v>695</v>
      </c>
      <c r="E26" s="111" t="s">
        <v>116</v>
      </c>
      <c r="F26" s="112" t="s">
        <v>696</v>
      </c>
      <c r="G26" s="110"/>
      <c r="H26" s="112" t="s">
        <v>697</v>
      </c>
      <c r="I26" s="110" t="s">
        <v>376</v>
      </c>
      <c r="J26" s="113" t="s">
        <v>698</v>
      </c>
      <c r="K26" s="114">
        <v>1</v>
      </c>
      <c r="L26" s="114">
        <v>70.8</v>
      </c>
      <c r="M26" s="114">
        <v>16</v>
      </c>
      <c r="N26" s="114">
        <v>45</v>
      </c>
      <c r="O26" s="117">
        <v>0.708</v>
      </c>
      <c r="P26" s="129">
        <f t="shared" si="8"/>
        <v>0.708</v>
      </c>
      <c r="Q26" s="129">
        <f t="shared" si="9"/>
        <v>0.708</v>
      </c>
      <c r="R26" s="129">
        <v>0.708</v>
      </c>
      <c r="S26" s="129"/>
      <c r="T26" s="129"/>
      <c r="U26" s="129"/>
      <c r="V26" s="129"/>
      <c r="W26" s="129"/>
      <c r="X26" s="138" t="s">
        <v>607</v>
      </c>
      <c r="Y26" s="116" t="s">
        <v>110</v>
      </c>
      <c r="Z26" s="141" t="s">
        <v>121</v>
      </c>
      <c r="AA26" s="138" t="s">
        <v>122</v>
      </c>
      <c r="AB26" s="138" t="s">
        <v>608</v>
      </c>
      <c r="AC26" s="118" t="s">
        <v>699</v>
      </c>
      <c r="AD26" s="118" t="s">
        <v>610</v>
      </c>
      <c r="AE26" s="114"/>
      <c r="AF26" s="114"/>
      <c r="AG26" s="130"/>
    </row>
    <row r="27" s="80" customFormat="1" ht="184" customHeight="1" spans="1:33">
      <c r="A27" s="109">
        <f>MAX($A$9:A26)+1</f>
        <v>18</v>
      </c>
      <c r="B27" s="110" t="s">
        <v>700</v>
      </c>
      <c r="C27" s="110" t="s">
        <v>59</v>
      </c>
      <c r="D27" s="112" t="s">
        <v>701</v>
      </c>
      <c r="E27" s="111" t="s">
        <v>116</v>
      </c>
      <c r="F27" s="112" t="s">
        <v>696</v>
      </c>
      <c r="G27" s="111" t="s">
        <v>117</v>
      </c>
      <c r="H27" s="112" t="s">
        <v>702</v>
      </c>
      <c r="I27" s="110" t="s">
        <v>376</v>
      </c>
      <c r="J27" s="113" t="s">
        <v>703</v>
      </c>
      <c r="K27" s="114">
        <v>1</v>
      </c>
      <c r="L27" s="114">
        <v>1801.81</v>
      </c>
      <c r="M27" s="114">
        <v>298</v>
      </c>
      <c r="N27" s="114">
        <v>298</v>
      </c>
      <c r="O27" s="117">
        <v>18.0881</v>
      </c>
      <c r="P27" s="129">
        <f t="shared" si="8"/>
        <v>18.0881</v>
      </c>
      <c r="Q27" s="129">
        <f t="shared" si="9"/>
        <v>18.0881</v>
      </c>
      <c r="R27" s="129">
        <v>18.0881</v>
      </c>
      <c r="S27" s="129"/>
      <c r="T27" s="129"/>
      <c r="U27" s="129"/>
      <c r="V27" s="129"/>
      <c r="W27" s="129"/>
      <c r="X27" s="116" t="s">
        <v>633</v>
      </c>
      <c r="Y27" s="116" t="s">
        <v>342</v>
      </c>
      <c r="Z27" s="115" t="s">
        <v>121</v>
      </c>
      <c r="AA27" s="115" t="s">
        <v>122</v>
      </c>
      <c r="AB27" s="138" t="s">
        <v>608</v>
      </c>
      <c r="AC27" s="118" t="s">
        <v>704</v>
      </c>
      <c r="AD27" s="118" t="s">
        <v>610</v>
      </c>
      <c r="AE27" s="114"/>
      <c r="AF27" s="114"/>
      <c r="AG27" s="130"/>
    </row>
    <row r="28" s="78" customFormat="1" ht="136" customHeight="1" spans="1:33">
      <c r="A28" s="109">
        <f>MAX($A$9:A27)+1</f>
        <v>19</v>
      </c>
      <c r="B28" s="110" t="s">
        <v>705</v>
      </c>
      <c r="C28" s="117" t="s">
        <v>59</v>
      </c>
      <c r="D28" s="115" t="s">
        <v>706</v>
      </c>
      <c r="E28" s="116" t="s">
        <v>116</v>
      </c>
      <c r="F28" s="116" t="s">
        <v>696</v>
      </c>
      <c r="G28" s="116" t="s">
        <v>117</v>
      </c>
      <c r="H28" s="118" t="s">
        <v>659</v>
      </c>
      <c r="I28" s="117" t="s">
        <v>376</v>
      </c>
      <c r="J28" s="118" t="s">
        <v>707</v>
      </c>
      <c r="K28" s="114">
        <v>1</v>
      </c>
      <c r="L28" s="114">
        <v>859.17</v>
      </c>
      <c r="M28" s="114">
        <v>18</v>
      </c>
      <c r="N28" s="114">
        <v>72</v>
      </c>
      <c r="O28" s="117">
        <v>8.5917</v>
      </c>
      <c r="P28" s="129">
        <f t="shared" si="8"/>
        <v>8.5917</v>
      </c>
      <c r="Q28" s="129">
        <f t="shared" si="9"/>
        <v>8.5917</v>
      </c>
      <c r="R28" s="129">
        <v>8.5917</v>
      </c>
      <c r="S28" s="129"/>
      <c r="T28" s="129"/>
      <c r="U28" s="129"/>
      <c r="V28" s="129"/>
      <c r="W28" s="129"/>
      <c r="X28" s="138" t="s">
        <v>627</v>
      </c>
      <c r="Y28" s="138" t="s">
        <v>68</v>
      </c>
      <c r="Z28" s="141" t="s">
        <v>121</v>
      </c>
      <c r="AA28" s="138" t="s">
        <v>122</v>
      </c>
      <c r="AB28" s="138" t="s">
        <v>608</v>
      </c>
      <c r="AC28" s="140" t="s">
        <v>209</v>
      </c>
      <c r="AD28" s="140" t="s">
        <v>708</v>
      </c>
      <c r="AE28" s="114"/>
      <c r="AF28" s="114"/>
      <c r="AG28" s="130"/>
    </row>
    <row r="29" s="78" customFormat="1" ht="132" customHeight="1" spans="1:33">
      <c r="A29" s="109">
        <f>MAX($A$9:A28)+1</f>
        <v>20</v>
      </c>
      <c r="B29" s="110" t="s">
        <v>709</v>
      </c>
      <c r="C29" s="110" t="s">
        <v>59</v>
      </c>
      <c r="D29" s="112" t="s">
        <v>710</v>
      </c>
      <c r="E29" s="111" t="s">
        <v>116</v>
      </c>
      <c r="F29" s="112" t="s">
        <v>711</v>
      </c>
      <c r="G29" s="110"/>
      <c r="H29" s="112" t="s">
        <v>712</v>
      </c>
      <c r="I29" s="110" t="s">
        <v>376</v>
      </c>
      <c r="J29" s="113" t="s">
        <v>713</v>
      </c>
      <c r="K29" s="114">
        <v>1</v>
      </c>
      <c r="L29" s="114">
        <v>4</v>
      </c>
      <c r="M29" s="114">
        <v>2</v>
      </c>
      <c r="N29" s="114">
        <v>10</v>
      </c>
      <c r="O29" s="117">
        <v>0.18</v>
      </c>
      <c r="P29" s="129">
        <f t="shared" si="8"/>
        <v>0.18</v>
      </c>
      <c r="Q29" s="129">
        <f t="shared" si="9"/>
        <v>0.18</v>
      </c>
      <c r="R29" s="129">
        <v>0.18</v>
      </c>
      <c r="S29" s="129"/>
      <c r="T29" s="129"/>
      <c r="U29" s="129"/>
      <c r="V29" s="129"/>
      <c r="W29" s="129"/>
      <c r="X29" s="138" t="s">
        <v>607</v>
      </c>
      <c r="Y29" s="116" t="s">
        <v>110</v>
      </c>
      <c r="Z29" s="141" t="s">
        <v>121</v>
      </c>
      <c r="AA29" s="138" t="s">
        <v>122</v>
      </c>
      <c r="AB29" s="138" t="s">
        <v>608</v>
      </c>
      <c r="AC29" s="118" t="s">
        <v>714</v>
      </c>
      <c r="AD29" s="118" t="s">
        <v>715</v>
      </c>
      <c r="AE29" s="114"/>
      <c r="AF29" s="114"/>
      <c r="AG29" s="130"/>
    </row>
    <row r="30" s="85" customFormat="1" ht="149" customHeight="1" spans="1:33">
      <c r="A30" s="109">
        <f>MAX($A$9:A29)+1</f>
        <v>21</v>
      </c>
      <c r="B30" s="109" t="s">
        <v>716</v>
      </c>
      <c r="C30" s="120" t="s">
        <v>59</v>
      </c>
      <c r="D30" s="111" t="s">
        <v>717</v>
      </c>
      <c r="E30" s="111" t="s">
        <v>116</v>
      </c>
      <c r="F30" s="111" t="s">
        <v>711</v>
      </c>
      <c r="G30" s="111" t="s">
        <v>117</v>
      </c>
      <c r="H30" s="111" t="s">
        <v>718</v>
      </c>
      <c r="I30" s="120" t="s">
        <v>376</v>
      </c>
      <c r="J30" s="113" t="s">
        <v>719</v>
      </c>
      <c r="K30" s="114">
        <v>1</v>
      </c>
      <c r="L30" s="114">
        <v>1805</v>
      </c>
      <c r="M30" s="114">
        <v>826</v>
      </c>
      <c r="N30" s="114">
        <v>2891</v>
      </c>
      <c r="O30" s="117">
        <v>81.225</v>
      </c>
      <c r="P30" s="117">
        <f t="shared" si="8"/>
        <v>81.225</v>
      </c>
      <c r="Q30" s="117">
        <f t="shared" si="9"/>
        <v>81.225</v>
      </c>
      <c r="R30" s="117">
        <v>81.225</v>
      </c>
      <c r="S30" s="117"/>
      <c r="T30" s="117"/>
      <c r="U30" s="117"/>
      <c r="V30" s="117"/>
      <c r="W30" s="117"/>
      <c r="X30" s="116" t="s">
        <v>720</v>
      </c>
      <c r="Y30" s="116" t="s">
        <v>355</v>
      </c>
      <c r="Z30" s="115" t="s">
        <v>121</v>
      </c>
      <c r="AA30" s="115" t="s">
        <v>122</v>
      </c>
      <c r="AB30" s="115" t="s">
        <v>608</v>
      </c>
      <c r="AC30" s="118" t="s">
        <v>721</v>
      </c>
      <c r="AD30" s="118" t="s">
        <v>722</v>
      </c>
      <c r="AE30" s="114"/>
      <c r="AF30" s="114"/>
      <c r="AG30" s="130"/>
    </row>
    <row r="31" s="84" customFormat="1" ht="129" customHeight="1" spans="1:33">
      <c r="A31" s="109">
        <f>MAX($A$9:A30)+1</f>
        <v>22</v>
      </c>
      <c r="B31" s="109" t="s">
        <v>723</v>
      </c>
      <c r="C31" s="109" t="s">
        <v>59</v>
      </c>
      <c r="D31" s="111" t="s">
        <v>724</v>
      </c>
      <c r="E31" s="115" t="s">
        <v>116</v>
      </c>
      <c r="F31" s="115" t="s">
        <v>711</v>
      </c>
      <c r="G31" s="111" t="s">
        <v>117</v>
      </c>
      <c r="H31" s="116" t="s">
        <v>725</v>
      </c>
      <c r="I31" s="109" t="s">
        <v>376</v>
      </c>
      <c r="J31" s="118" t="s">
        <v>726</v>
      </c>
      <c r="K31" s="114">
        <v>1</v>
      </c>
      <c r="L31" s="114">
        <v>2.3</v>
      </c>
      <c r="M31" s="114">
        <v>2</v>
      </c>
      <c r="N31" s="114">
        <v>8</v>
      </c>
      <c r="O31" s="117">
        <v>0.1035</v>
      </c>
      <c r="P31" s="117">
        <f t="shared" si="8"/>
        <v>0.1035</v>
      </c>
      <c r="Q31" s="117">
        <f t="shared" si="9"/>
        <v>0.1035</v>
      </c>
      <c r="R31" s="117">
        <v>0.1035</v>
      </c>
      <c r="S31" s="117"/>
      <c r="T31" s="117"/>
      <c r="U31" s="117"/>
      <c r="V31" s="117"/>
      <c r="W31" s="117"/>
      <c r="X31" s="115" t="s">
        <v>615</v>
      </c>
      <c r="Y31" s="116" t="s">
        <v>95</v>
      </c>
      <c r="Z31" s="115" t="s">
        <v>121</v>
      </c>
      <c r="AA31" s="115" t="s">
        <v>122</v>
      </c>
      <c r="AB31" s="115" t="s">
        <v>608</v>
      </c>
      <c r="AC31" s="140" t="s">
        <v>721</v>
      </c>
      <c r="AD31" s="140" t="s">
        <v>722</v>
      </c>
      <c r="AE31" s="114"/>
      <c r="AF31" s="114"/>
      <c r="AG31" s="130"/>
    </row>
    <row r="32" s="83" customFormat="1" ht="134" customHeight="1" spans="1:33">
      <c r="A32" s="114">
        <f>MAX($A$9:A31)+1</f>
        <v>23</v>
      </c>
      <c r="B32" s="117" t="s">
        <v>727</v>
      </c>
      <c r="C32" s="117" t="s">
        <v>59</v>
      </c>
      <c r="D32" s="119" t="s">
        <v>728</v>
      </c>
      <c r="E32" s="116" t="s">
        <v>116</v>
      </c>
      <c r="F32" s="116" t="s">
        <v>711</v>
      </c>
      <c r="G32" s="116" t="s">
        <v>117</v>
      </c>
      <c r="H32" s="116" t="s">
        <v>644</v>
      </c>
      <c r="I32" s="117" t="s">
        <v>376</v>
      </c>
      <c r="J32" s="131" t="s">
        <v>729</v>
      </c>
      <c r="K32" s="114">
        <v>1</v>
      </c>
      <c r="L32" s="114">
        <v>41</v>
      </c>
      <c r="M32" s="114">
        <v>17</v>
      </c>
      <c r="N32" s="114">
        <v>57</v>
      </c>
      <c r="O32" s="117">
        <v>1.845</v>
      </c>
      <c r="P32" s="117">
        <f t="shared" si="8"/>
        <v>1.845</v>
      </c>
      <c r="Q32" s="117">
        <f t="shared" si="9"/>
        <v>1.845</v>
      </c>
      <c r="R32" s="117">
        <v>1.845</v>
      </c>
      <c r="S32" s="117"/>
      <c r="T32" s="117"/>
      <c r="U32" s="117"/>
      <c r="V32" s="117"/>
      <c r="W32" s="117"/>
      <c r="X32" s="119" t="s">
        <v>644</v>
      </c>
      <c r="Y32" s="119" t="s">
        <v>88</v>
      </c>
      <c r="Z32" s="115" t="s">
        <v>121</v>
      </c>
      <c r="AA32" s="115" t="s">
        <v>122</v>
      </c>
      <c r="AB32" s="115" t="s">
        <v>608</v>
      </c>
      <c r="AC32" s="118" t="s">
        <v>209</v>
      </c>
      <c r="AD32" s="118" t="s">
        <v>209</v>
      </c>
      <c r="AE32" s="114"/>
      <c r="AF32" s="114"/>
      <c r="AG32" s="117"/>
    </row>
    <row r="33" s="85" customFormat="1" ht="149" customHeight="1" spans="1:33">
      <c r="A33" s="109">
        <f>MAX($A$9:A32)+1</f>
        <v>24</v>
      </c>
      <c r="B33" s="109" t="s">
        <v>730</v>
      </c>
      <c r="C33" s="120" t="s">
        <v>59</v>
      </c>
      <c r="D33" s="111" t="s">
        <v>731</v>
      </c>
      <c r="E33" s="111" t="s">
        <v>116</v>
      </c>
      <c r="F33" s="111" t="s">
        <v>732</v>
      </c>
      <c r="G33" s="111" t="s">
        <v>117</v>
      </c>
      <c r="H33" s="111" t="s">
        <v>733</v>
      </c>
      <c r="I33" s="120" t="s">
        <v>376</v>
      </c>
      <c r="J33" s="113" t="s">
        <v>734</v>
      </c>
      <c r="K33" s="114">
        <v>1</v>
      </c>
      <c r="L33" s="114">
        <v>1</v>
      </c>
      <c r="M33" s="114">
        <v>1</v>
      </c>
      <c r="N33" s="114">
        <v>3</v>
      </c>
      <c r="O33" s="117">
        <v>0.6</v>
      </c>
      <c r="P33" s="117">
        <f t="shared" si="8"/>
        <v>0.6</v>
      </c>
      <c r="Q33" s="117">
        <f t="shared" si="9"/>
        <v>0.6</v>
      </c>
      <c r="R33" s="117">
        <v>0.6</v>
      </c>
      <c r="S33" s="117"/>
      <c r="T33" s="117"/>
      <c r="U33" s="117"/>
      <c r="V33" s="117"/>
      <c r="W33" s="117"/>
      <c r="X33" s="116" t="s">
        <v>720</v>
      </c>
      <c r="Y33" s="116" t="s">
        <v>355</v>
      </c>
      <c r="Z33" s="115" t="s">
        <v>121</v>
      </c>
      <c r="AA33" s="115" t="s">
        <v>122</v>
      </c>
      <c r="AB33" s="115" t="s">
        <v>608</v>
      </c>
      <c r="AC33" s="118" t="s">
        <v>721</v>
      </c>
      <c r="AD33" s="118" t="s">
        <v>722</v>
      </c>
      <c r="AE33" s="114"/>
      <c r="AF33" s="114"/>
      <c r="AG33" s="130"/>
    </row>
    <row r="34" s="78" customFormat="1" ht="134" customHeight="1" spans="1:33">
      <c r="A34" s="109">
        <f>MAX($A$9:A33)+1</f>
        <v>25</v>
      </c>
      <c r="B34" s="110" t="s">
        <v>735</v>
      </c>
      <c r="C34" s="110" t="s">
        <v>59</v>
      </c>
      <c r="D34" s="112" t="s">
        <v>736</v>
      </c>
      <c r="E34" s="111" t="s">
        <v>116</v>
      </c>
      <c r="F34" s="112" t="s">
        <v>737</v>
      </c>
      <c r="G34" s="110"/>
      <c r="H34" s="112" t="s">
        <v>738</v>
      </c>
      <c r="I34" s="110" t="s">
        <v>376</v>
      </c>
      <c r="J34" s="113" t="s">
        <v>739</v>
      </c>
      <c r="K34" s="114">
        <v>1</v>
      </c>
      <c r="L34" s="114">
        <v>6</v>
      </c>
      <c r="M34" s="114">
        <v>6</v>
      </c>
      <c r="N34" s="114">
        <v>16</v>
      </c>
      <c r="O34" s="117">
        <v>0.36</v>
      </c>
      <c r="P34" s="129">
        <f t="shared" si="8"/>
        <v>0.36</v>
      </c>
      <c r="Q34" s="129">
        <f t="shared" si="9"/>
        <v>0.36</v>
      </c>
      <c r="R34" s="129">
        <v>0.36</v>
      </c>
      <c r="S34" s="129"/>
      <c r="T34" s="129"/>
      <c r="U34" s="129"/>
      <c r="V34" s="129"/>
      <c r="W34" s="129"/>
      <c r="X34" s="138" t="s">
        <v>607</v>
      </c>
      <c r="Y34" s="116" t="s">
        <v>110</v>
      </c>
      <c r="Z34" s="141" t="s">
        <v>121</v>
      </c>
      <c r="AA34" s="138" t="s">
        <v>122</v>
      </c>
      <c r="AB34" s="138" t="s">
        <v>608</v>
      </c>
      <c r="AC34" s="118" t="s">
        <v>740</v>
      </c>
      <c r="AD34" s="118" t="s">
        <v>741</v>
      </c>
      <c r="AE34" s="114"/>
      <c r="AF34" s="114"/>
      <c r="AG34" s="130"/>
    </row>
    <row r="35" s="86" customFormat="1" ht="134" customHeight="1" spans="1:33">
      <c r="A35" s="109">
        <f>MAX($A$9:A34)+1</f>
        <v>26</v>
      </c>
      <c r="B35" s="109" t="s">
        <v>742</v>
      </c>
      <c r="C35" s="109" t="s">
        <v>59</v>
      </c>
      <c r="D35" s="111" t="s">
        <v>743</v>
      </c>
      <c r="E35" s="111" t="s">
        <v>116</v>
      </c>
      <c r="F35" s="111" t="s">
        <v>737</v>
      </c>
      <c r="G35" s="111" t="s">
        <v>744</v>
      </c>
      <c r="H35" s="116" t="s">
        <v>745</v>
      </c>
      <c r="I35" s="117" t="s">
        <v>376</v>
      </c>
      <c r="J35" s="113" t="s">
        <v>746</v>
      </c>
      <c r="K35" s="114">
        <v>1</v>
      </c>
      <c r="L35" s="114">
        <v>43</v>
      </c>
      <c r="M35" s="114">
        <v>10</v>
      </c>
      <c r="N35" s="114">
        <v>43</v>
      </c>
      <c r="O35" s="117">
        <v>3.235</v>
      </c>
      <c r="P35" s="117">
        <f t="shared" si="8"/>
        <v>3.235</v>
      </c>
      <c r="Q35" s="117">
        <f t="shared" si="9"/>
        <v>3.235</v>
      </c>
      <c r="R35" s="117">
        <v>3.235</v>
      </c>
      <c r="S35" s="117"/>
      <c r="T35" s="117"/>
      <c r="U35" s="117"/>
      <c r="V35" s="129"/>
      <c r="W35" s="129"/>
      <c r="X35" s="116" t="s">
        <v>747</v>
      </c>
      <c r="Y35" s="116" t="s">
        <v>102</v>
      </c>
      <c r="Z35" s="115" t="s">
        <v>121</v>
      </c>
      <c r="AA35" s="115" t="s">
        <v>122</v>
      </c>
      <c r="AB35" s="115" t="s">
        <v>608</v>
      </c>
      <c r="AC35" s="118" t="s">
        <v>748</v>
      </c>
      <c r="AD35" s="118" t="s">
        <v>749</v>
      </c>
      <c r="AE35" s="114"/>
      <c r="AF35" s="114"/>
      <c r="AG35" s="114"/>
    </row>
    <row r="36" s="85" customFormat="1" ht="138" customHeight="1" spans="1:33">
      <c r="A36" s="109">
        <f>MAX($A$9:A35)+1</f>
        <v>27</v>
      </c>
      <c r="B36" s="109" t="s">
        <v>750</v>
      </c>
      <c r="C36" s="120" t="s">
        <v>59</v>
      </c>
      <c r="D36" s="111" t="s">
        <v>751</v>
      </c>
      <c r="E36" s="111" t="s">
        <v>116</v>
      </c>
      <c r="F36" s="111" t="s">
        <v>737</v>
      </c>
      <c r="G36" s="111" t="s">
        <v>117</v>
      </c>
      <c r="H36" s="111" t="s">
        <v>718</v>
      </c>
      <c r="I36" s="120" t="s">
        <v>376</v>
      </c>
      <c r="J36" s="113" t="s">
        <v>752</v>
      </c>
      <c r="K36" s="114">
        <v>1</v>
      </c>
      <c r="L36" s="114">
        <v>612</v>
      </c>
      <c r="M36" s="114">
        <v>524</v>
      </c>
      <c r="N36" s="114">
        <v>1834</v>
      </c>
      <c r="O36" s="117">
        <v>30.6</v>
      </c>
      <c r="P36" s="117">
        <f t="shared" si="8"/>
        <v>30.6</v>
      </c>
      <c r="Q36" s="117">
        <f t="shared" si="9"/>
        <v>30.6</v>
      </c>
      <c r="R36" s="117">
        <v>30.6</v>
      </c>
      <c r="S36" s="117"/>
      <c r="T36" s="117"/>
      <c r="U36" s="117"/>
      <c r="V36" s="117"/>
      <c r="W36" s="117"/>
      <c r="X36" s="116" t="s">
        <v>720</v>
      </c>
      <c r="Y36" s="116" t="s">
        <v>355</v>
      </c>
      <c r="Z36" s="115" t="s">
        <v>121</v>
      </c>
      <c r="AA36" s="115" t="s">
        <v>122</v>
      </c>
      <c r="AB36" s="115" t="s">
        <v>608</v>
      </c>
      <c r="AC36" s="118" t="s">
        <v>753</v>
      </c>
      <c r="AD36" s="118" t="s">
        <v>754</v>
      </c>
      <c r="AE36" s="114"/>
      <c r="AF36" s="114"/>
      <c r="AG36" s="130"/>
    </row>
    <row r="37" s="84" customFormat="1" ht="122" customHeight="1" spans="1:33">
      <c r="A37" s="109">
        <f>MAX($A$9:A36)+1</f>
        <v>28</v>
      </c>
      <c r="B37" s="109" t="s">
        <v>755</v>
      </c>
      <c r="C37" s="109" t="s">
        <v>59</v>
      </c>
      <c r="D37" s="111" t="s">
        <v>756</v>
      </c>
      <c r="E37" s="115" t="s">
        <v>116</v>
      </c>
      <c r="F37" s="111" t="s">
        <v>757</v>
      </c>
      <c r="G37" s="111" t="s">
        <v>117</v>
      </c>
      <c r="H37" s="116" t="s">
        <v>758</v>
      </c>
      <c r="I37" s="109" t="s">
        <v>376</v>
      </c>
      <c r="J37" s="118" t="s">
        <v>759</v>
      </c>
      <c r="K37" s="114">
        <v>1</v>
      </c>
      <c r="L37" s="114">
        <v>18</v>
      </c>
      <c r="M37" s="114">
        <v>5</v>
      </c>
      <c r="N37" s="114">
        <v>22</v>
      </c>
      <c r="O37" s="117">
        <v>0.81</v>
      </c>
      <c r="P37" s="117">
        <f t="shared" si="8"/>
        <v>0.81</v>
      </c>
      <c r="Q37" s="117">
        <f t="shared" si="9"/>
        <v>0.81</v>
      </c>
      <c r="R37" s="117">
        <v>0.81</v>
      </c>
      <c r="S37" s="117"/>
      <c r="T37" s="117"/>
      <c r="U37" s="117"/>
      <c r="V37" s="117"/>
      <c r="W37" s="117"/>
      <c r="X37" s="115" t="s">
        <v>615</v>
      </c>
      <c r="Y37" s="116" t="s">
        <v>95</v>
      </c>
      <c r="Z37" s="115" t="s">
        <v>121</v>
      </c>
      <c r="AA37" s="115" t="s">
        <v>122</v>
      </c>
      <c r="AB37" s="115" t="s">
        <v>608</v>
      </c>
      <c r="AC37" s="140" t="s">
        <v>760</v>
      </c>
      <c r="AD37" s="118" t="s">
        <v>761</v>
      </c>
      <c r="AE37" s="114"/>
      <c r="AF37" s="114"/>
      <c r="AG37" s="130"/>
    </row>
    <row r="38" s="84" customFormat="1" ht="112" customHeight="1" spans="1:33">
      <c r="A38" s="109">
        <f>MAX($A$9:A37)+1</f>
        <v>29</v>
      </c>
      <c r="B38" s="109" t="s">
        <v>762</v>
      </c>
      <c r="C38" s="109" t="s">
        <v>59</v>
      </c>
      <c r="D38" s="111" t="s">
        <v>756</v>
      </c>
      <c r="E38" s="115" t="s">
        <v>116</v>
      </c>
      <c r="F38" s="111" t="s">
        <v>757</v>
      </c>
      <c r="G38" s="111" t="s">
        <v>763</v>
      </c>
      <c r="H38" s="116" t="s">
        <v>764</v>
      </c>
      <c r="I38" s="109" t="s">
        <v>376</v>
      </c>
      <c r="J38" s="118" t="s">
        <v>765</v>
      </c>
      <c r="K38" s="114">
        <v>1</v>
      </c>
      <c r="L38" s="114">
        <v>91</v>
      </c>
      <c r="M38" s="114">
        <v>17</v>
      </c>
      <c r="N38" s="114">
        <v>65</v>
      </c>
      <c r="O38" s="117">
        <v>2.73</v>
      </c>
      <c r="P38" s="117">
        <f t="shared" si="8"/>
        <v>2.73</v>
      </c>
      <c r="Q38" s="117">
        <f t="shared" si="9"/>
        <v>2.73</v>
      </c>
      <c r="R38" s="117">
        <v>2.73</v>
      </c>
      <c r="S38" s="117"/>
      <c r="T38" s="117"/>
      <c r="U38" s="117"/>
      <c r="V38" s="117"/>
      <c r="W38" s="117"/>
      <c r="X38" s="115" t="s">
        <v>615</v>
      </c>
      <c r="Y38" s="116" t="s">
        <v>95</v>
      </c>
      <c r="Z38" s="115" t="s">
        <v>121</v>
      </c>
      <c r="AA38" s="115" t="s">
        <v>122</v>
      </c>
      <c r="AB38" s="115" t="s">
        <v>608</v>
      </c>
      <c r="AC38" s="140" t="s">
        <v>760</v>
      </c>
      <c r="AD38" s="118" t="s">
        <v>761</v>
      </c>
      <c r="AE38" s="114"/>
      <c r="AF38" s="114"/>
      <c r="AG38" s="130"/>
    </row>
    <row r="39" s="87" customFormat="1" ht="136" customHeight="1" spans="1:33">
      <c r="A39" s="109">
        <f>MAX($A$9:A38)+1</f>
        <v>30</v>
      </c>
      <c r="B39" s="109" t="s">
        <v>766</v>
      </c>
      <c r="C39" s="109" t="s">
        <v>59</v>
      </c>
      <c r="D39" s="111" t="s">
        <v>767</v>
      </c>
      <c r="E39" s="111" t="s">
        <v>116</v>
      </c>
      <c r="F39" s="111" t="s">
        <v>768</v>
      </c>
      <c r="G39" s="109"/>
      <c r="H39" s="111" t="s">
        <v>769</v>
      </c>
      <c r="I39" s="109" t="s">
        <v>376</v>
      </c>
      <c r="J39" s="113" t="s">
        <v>770</v>
      </c>
      <c r="K39" s="114">
        <v>1</v>
      </c>
      <c r="L39" s="114">
        <v>15.7</v>
      </c>
      <c r="M39" s="114">
        <v>25</v>
      </c>
      <c r="N39" s="114">
        <v>70</v>
      </c>
      <c r="O39" s="117">
        <v>1.57</v>
      </c>
      <c r="P39" s="117">
        <f t="shared" si="8"/>
        <v>1.57</v>
      </c>
      <c r="Q39" s="117">
        <f t="shared" si="9"/>
        <v>1.57</v>
      </c>
      <c r="R39" s="117">
        <v>1.57</v>
      </c>
      <c r="S39" s="117"/>
      <c r="T39" s="117"/>
      <c r="U39" s="117"/>
      <c r="V39" s="117"/>
      <c r="W39" s="117"/>
      <c r="X39" s="116" t="s">
        <v>607</v>
      </c>
      <c r="Y39" s="116" t="s">
        <v>110</v>
      </c>
      <c r="Z39" s="115" t="s">
        <v>121</v>
      </c>
      <c r="AA39" s="115" t="s">
        <v>122</v>
      </c>
      <c r="AB39" s="115" t="s">
        <v>608</v>
      </c>
      <c r="AC39" s="142" t="s">
        <v>771</v>
      </c>
      <c r="AD39" s="118" t="s">
        <v>610</v>
      </c>
      <c r="AE39" s="114"/>
      <c r="AF39" s="114"/>
      <c r="AG39" s="114"/>
    </row>
    <row r="40" s="78" customFormat="1" ht="204" customHeight="1" spans="1:33">
      <c r="A40" s="109">
        <f>MAX($A$9:A39)+1</f>
        <v>31</v>
      </c>
      <c r="B40" s="110" t="s">
        <v>772</v>
      </c>
      <c r="C40" s="117" t="s">
        <v>59</v>
      </c>
      <c r="D40" s="115" t="s">
        <v>773</v>
      </c>
      <c r="E40" s="116" t="s">
        <v>116</v>
      </c>
      <c r="F40" s="116" t="s">
        <v>768</v>
      </c>
      <c r="G40" s="116" t="s">
        <v>117</v>
      </c>
      <c r="H40" s="118" t="s">
        <v>627</v>
      </c>
      <c r="I40" s="117" t="s">
        <v>376</v>
      </c>
      <c r="J40" s="118" t="s">
        <v>774</v>
      </c>
      <c r="K40" s="114">
        <v>1</v>
      </c>
      <c r="L40" s="114">
        <v>311.83</v>
      </c>
      <c r="M40" s="114">
        <v>843</v>
      </c>
      <c r="N40" s="114">
        <v>2912</v>
      </c>
      <c r="O40" s="117">
        <v>31.183</v>
      </c>
      <c r="P40" s="129">
        <f t="shared" si="8"/>
        <v>31.183</v>
      </c>
      <c r="Q40" s="129">
        <f t="shared" si="9"/>
        <v>31.183</v>
      </c>
      <c r="R40" s="129">
        <v>31.183</v>
      </c>
      <c r="S40" s="129"/>
      <c r="T40" s="129"/>
      <c r="U40" s="129"/>
      <c r="V40" s="129"/>
      <c r="W40" s="129"/>
      <c r="X40" s="138" t="s">
        <v>627</v>
      </c>
      <c r="Y40" s="138" t="s">
        <v>68</v>
      </c>
      <c r="Z40" s="141" t="s">
        <v>121</v>
      </c>
      <c r="AA40" s="138" t="s">
        <v>122</v>
      </c>
      <c r="AB40" s="138" t="s">
        <v>608</v>
      </c>
      <c r="AC40" s="140" t="s">
        <v>209</v>
      </c>
      <c r="AD40" s="140" t="s">
        <v>775</v>
      </c>
      <c r="AE40" s="114"/>
      <c r="AF40" s="114"/>
      <c r="AG40" s="130"/>
    </row>
    <row r="41" s="78" customFormat="1" ht="156" customHeight="1" spans="1:33">
      <c r="A41" s="109">
        <f>MAX($A$9:A40)+1</f>
        <v>32</v>
      </c>
      <c r="B41" s="121" t="s">
        <v>776</v>
      </c>
      <c r="C41" s="109">
        <v>2024</v>
      </c>
      <c r="D41" s="111" t="s">
        <v>777</v>
      </c>
      <c r="E41" s="111" t="s">
        <v>116</v>
      </c>
      <c r="F41" s="111" t="s">
        <v>768</v>
      </c>
      <c r="G41" s="109"/>
      <c r="H41" s="111" t="s">
        <v>620</v>
      </c>
      <c r="I41" s="109" t="s">
        <v>376</v>
      </c>
      <c r="J41" s="113" t="s">
        <v>778</v>
      </c>
      <c r="K41" s="114">
        <v>1</v>
      </c>
      <c r="L41" s="114">
        <v>45.8</v>
      </c>
      <c r="M41" s="114">
        <v>95</v>
      </c>
      <c r="N41" s="114">
        <v>332</v>
      </c>
      <c r="O41" s="117">
        <v>4.58</v>
      </c>
      <c r="P41" s="129">
        <f t="shared" si="8"/>
        <v>4.58</v>
      </c>
      <c r="Q41" s="129">
        <f t="shared" si="9"/>
        <v>4.58</v>
      </c>
      <c r="R41" s="129">
        <v>4.58</v>
      </c>
      <c r="S41" s="129"/>
      <c r="T41" s="129"/>
      <c r="U41" s="129"/>
      <c r="V41" s="129"/>
      <c r="W41" s="129"/>
      <c r="X41" s="138" t="s">
        <v>622</v>
      </c>
      <c r="Y41" s="138" t="s">
        <v>132</v>
      </c>
      <c r="Z41" s="141" t="s">
        <v>121</v>
      </c>
      <c r="AA41" s="141" t="s">
        <v>122</v>
      </c>
      <c r="AB41" s="141" t="s">
        <v>608</v>
      </c>
      <c r="AC41" s="140" t="s">
        <v>209</v>
      </c>
      <c r="AD41" s="140" t="s">
        <v>775</v>
      </c>
      <c r="AE41" s="114"/>
      <c r="AF41" s="114"/>
      <c r="AG41" s="130"/>
    </row>
    <row r="42" s="83" customFormat="1" ht="156" customHeight="1" spans="1:33">
      <c r="A42" s="114">
        <f>MAX($A$9:A41)+1</f>
        <v>33</v>
      </c>
      <c r="B42" s="117" t="s">
        <v>779</v>
      </c>
      <c r="C42" s="117" t="s">
        <v>59</v>
      </c>
      <c r="D42" s="119" t="s">
        <v>780</v>
      </c>
      <c r="E42" s="116" t="s">
        <v>116</v>
      </c>
      <c r="F42" s="116" t="s">
        <v>768</v>
      </c>
      <c r="G42" s="116" t="s">
        <v>117</v>
      </c>
      <c r="H42" s="116" t="s">
        <v>644</v>
      </c>
      <c r="I42" s="117" t="s">
        <v>376</v>
      </c>
      <c r="J42" s="118" t="s">
        <v>781</v>
      </c>
      <c r="K42" s="114">
        <v>1</v>
      </c>
      <c r="L42" s="114">
        <v>40.1</v>
      </c>
      <c r="M42" s="114">
        <v>96</v>
      </c>
      <c r="N42" s="114">
        <v>493</v>
      </c>
      <c r="O42" s="117">
        <v>4.01</v>
      </c>
      <c r="P42" s="117">
        <f t="shared" si="8"/>
        <v>4.01</v>
      </c>
      <c r="Q42" s="117">
        <f t="shared" si="9"/>
        <v>4.01</v>
      </c>
      <c r="R42" s="117">
        <v>4.01</v>
      </c>
      <c r="S42" s="117"/>
      <c r="T42" s="117"/>
      <c r="U42" s="117"/>
      <c r="V42" s="117"/>
      <c r="W42" s="117"/>
      <c r="X42" s="119" t="s">
        <v>644</v>
      </c>
      <c r="Y42" s="119" t="s">
        <v>88</v>
      </c>
      <c r="Z42" s="115" t="s">
        <v>121</v>
      </c>
      <c r="AA42" s="115" t="s">
        <v>122</v>
      </c>
      <c r="AB42" s="115" t="s">
        <v>608</v>
      </c>
      <c r="AC42" s="118" t="s">
        <v>782</v>
      </c>
      <c r="AD42" s="118" t="s">
        <v>782</v>
      </c>
      <c r="AE42" s="114"/>
      <c r="AF42" s="114"/>
      <c r="AG42" s="117"/>
    </row>
    <row r="43" s="78" customFormat="1" ht="30" hidden="1" customHeight="1" spans="1:33">
      <c r="A43" s="108" t="s">
        <v>56</v>
      </c>
      <c r="B43" s="107" t="s">
        <v>125</v>
      </c>
      <c r="C43" s="107"/>
      <c r="D43" s="107"/>
      <c r="E43" s="107"/>
      <c r="F43" s="107"/>
      <c r="G43" s="107"/>
      <c r="H43" s="107"/>
      <c r="I43" s="107"/>
      <c r="J43" s="107"/>
      <c r="K43" s="128">
        <f t="shared" ref="K43:T43" si="10">SUM(K44:K93)</f>
        <v>50</v>
      </c>
      <c r="L43" s="128">
        <f t="shared" si="10"/>
        <v>147571.7</v>
      </c>
      <c r="M43" s="128">
        <f t="shared" si="10"/>
        <v>17889</v>
      </c>
      <c r="N43" s="128">
        <f t="shared" si="10"/>
        <v>64470</v>
      </c>
      <c r="O43" s="128">
        <f t="shared" si="10"/>
        <v>8599.166</v>
      </c>
      <c r="P43" s="128">
        <f t="shared" si="10"/>
        <v>4178.077839</v>
      </c>
      <c r="Q43" s="137">
        <f t="shared" si="10"/>
        <v>6708.3977</v>
      </c>
      <c r="R43" s="137">
        <f t="shared" si="10"/>
        <v>64.963625</v>
      </c>
      <c r="S43" s="137">
        <f t="shared" si="10"/>
        <v>2222.345914</v>
      </c>
      <c r="T43" s="137">
        <f t="shared" si="10"/>
        <v>4421.088161</v>
      </c>
      <c r="U43" s="137">
        <f t="shared" ref="U43:AG43" si="11">SUM(U44:U93)</f>
        <v>0</v>
      </c>
      <c r="V43" s="137">
        <f t="shared" si="11"/>
        <v>0</v>
      </c>
      <c r="W43" s="137">
        <f t="shared" si="11"/>
        <v>1890.7683</v>
      </c>
      <c r="X43" s="128"/>
      <c r="Y43" s="128"/>
      <c r="Z43" s="128"/>
      <c r="AA43" s="128"/>
      <c r="AB43" s="128"/>
      <c r="AC43" s="128"/>
      <c r="AD43" s="128"/>
      <c r="AE43" s="128"/>
      <c r="AF43" s="128"/>
      <c r="AG43" s="128"/>
    </row>
    <row r="44" s="78" customFormat="1" ht="163" customHeight="1" spans="1:33">
      <c r="A44" s="109">
        <f>MAX($A$9:A43)+1</f>
        <v>34</v>
      </c>
      <c r="B44" s="110" t="s">
        <v>783</v>
      </c>
      <c r="C44" s="110" t="s">
        <v>59</v>
      </c>
      <c r="D44" s="112" t="s">
        <v>784</v>
      </c>
      <c r="E44" s="111" t="s">
        <v>189</v>
      </c>
      <c r="F44" s="112" t="s">
        <v>785</v>
      </c>
      <c r="G44" s="110"/>
      <c r="H44" s="112" t="s">
        <v>786</v>
      </c>
      <c r="I44" s="110" t="s">
        <v>376</v>
      </c>
      <c r="J44" s="113" t="s">
        <v>787</v>
      </c>
      <c r="K44" s="114">
        <v>1</v>
      </c>
      <c r="L44" s="114">
        <v>182</v>
      </c>
      <c r="M44" s="114">
        <v>64</v>
      </c>
      <c r="N44" s="114">
        <v>180</v>
      </c>
      <c r="O44" s="117">
        <v>23.66</v>
      </c>
      <c r="P44" s="129">
        <f t="shared" ref="P44:P75" si="12">R44+S44+U44+W44</f>
        <v>11.6</v>
      </c>
      <c r="Q44" s="129">
        <f t="shared" ref="Q44:Q75" si="13">R44+S44+T44+U44+V44</f>
        <v>12.06</v>
      </c>
      <c r="R44" s="129"/>
      <c r="S44" s="129"/>
      <c r="T44" s="129">
        <v>12.06</v>
      </c>
      <c r="U44" s="129"/>
      <c r="V44" s="129"/>
      <c r="W44" s="129">
        <v>11.6</v>
      </c>
      <c r="X44" s="116" t="s">
        <v>607</v>
      </c>
      <c r="Y44" s="138" t="s">
        <v>110</v>
      </c>
      <c r="Z44" s="141" t="s">
        <v>788</v>
      </c>
      <c r="AA44" s="141" t="s">
        <v>789</v>
      </c>
      <c r="AB44" s="141" t="s">
        <v>135</v>
      </c>
      <c r="AC44" s="142" t="s">
        <v>790</v>
      </c>
      <c r="AD44" s="118" t="s">
        <v>610</v>
      </c>
      <c r="AE44" s="114"/>
      <c r="AF44" s="114"/>
      <c r="AG44" s="130"/>
    </row>
    <row r="45" s="82" customFormat="1" ht="146" customHeight="1" spans="1:33">
      <c r="A45" s="114">
        <f>MAX($A$9:A44)+1</f>
        <v>35</v>
      </c>
      <c r="B45" s="117" t="s">
        <v>791</v>
      </c>
      <c r="C45" s="117" t="s">
        <v>59</v>
      </c>
      <c r="D45" s="115" t="s">
        <v>792</v>
      </c>
      <c r="E45" s="116" t="s">
        <v>189</v>
      </c>
      <c r="F45" s="116" t="s">
        <v>793</v>
      </c>
      <c r="G45" s="116" t="s">
        <v>117</v>
      </c>
      <c r="H45" s="116" t="s">
        <v>794</v>
      </c>
      <c r="I45" s="117" t="s">
        <v>376</v>
      </c>
      <c r="J45" s="118" t="s">
        <v>795</v>
      </c>
      <c r="K45" s="114">
        <v>1</v>
      </c>
      <c r="L45" s="114">
        <v>46</v>
      </c>
      <c r="M45" s="114">
        <v>34</v>
      </c>
      <c r="N45" s="114">
        <v>119</v>
      </c>
      <c r="O45" s="117">
        <v>13.8</v>
      </c>
      <c r="P45" s="117">
        <f t="shared" si="12"/>
        <v>6.8</v>
      </c>
      <c r="Q45" s="117">
        <f t="shared" si="13"/>
        <v>7</v>
      </c>
      <c r="R45" s="117"/>
      <c r="S45" s="117"/>
      <c r="T45" s="117">
        <v>7</v>
      </c>
      <c r="U45" s="117"/>
      <c r="V45" s="117"/>
      <c r="W45" s="117">
        <v>6.8</v>
      </c>
      <c r="X45" s="116" t="s">
        <v>638</v>
      </c>
      <c r="Y45" s="116" t="s">
        <v>639</v>
      </c>
      <c r="Z45" s="115" t="s">
        <v>788</v>
      </c>
      <c r="AA45" s="115" t="s">
        <v>789</v>
      </c>
      <c r="AB45" s="141" t="s">
        <v>135</v>
      </c>
      <c r="AC45" s="142" t="s">
        <v>796</v>
      </c>
      <c r="AD45" s="140" t="s">
        <v>797</v>
      </c>
      <c r="AE45" s="114"/>
      <c r="AF45" s="114"/>
      <c r="AG45" s="114"/>
    </row>
    <row r="46" s="82" customFormat="1" ht="146" customHeight="1" spans="1:33">
      <c r="A46" s="114">
        <f>MAX($A$9:A45)+1</f>
        <v>36</v>
      </c>
      <c r="B46" s="117" t="s">
        <v>798</v>
      </c>
      <c r="C46" s="117" t="s">
        <v>59</v>
      </c>
      <c r="D46" s="115" t="s">
        <v>792</v>
      </c>
      <c r="E46" s="116" t="s">
        <v>189</v>
      </c>
      <c r="F46" s="116" t="s">
        <v>799</v>
      </c>
      <c r="G46" s="116" t="s">
        <v>117</v>
      </c>
      <c r="H46" s="116" t="s">
        <v>800</v>
      </c>
      <c r="I46" s="117" t="s">
        <v>376</v>
      </c>
      <c r="J46" s="118" t="s">
        <v>801</v>
      </c>
      <c r="K46" s="114">
        <v>1</v>
      </c>
      <c r="L46" s="114">
        <v>18</v>
      </c>
      <c r="M46" s="114">
        <v>4</v>
      </c>
      <c r="N46" s="114">
        <v>11</v>
      </c>
      <c r="O46" s="117">
        <v>0.72</v>
      </c>
      <c r="P46" s="117">
        <f t="shared" si="12"/>
        <v>0.4</v>
      </c>
      <c r="Q46" s="117">
        <f t="shared" si="13"/>
        <v>0.32</v>
      </c>
      <c r="R46" s="117"/>
      <c r="S46" s="117"/>
      <c r="T46" s="117">
        <v>0.32</v>
      </c>
      <c r="U46" s="117"/>
      <c r="V46" s="117"/>
      <c r="W46" s="117">
        <v>0.4</v>
      </c>
      <c r="X46" s="116" t="s">
        <v>638</v>
      </c>
      <c r="Y46" s="116" t="s">
        <v>639</v>
      </c>
      <c r="Z46" s="115" t="s">
        <v>788</v>
      </c>
      <c r="AA46" s="115" t="s">
        <v>789</v>
      </c>
      <c r="AB46" s="141" t="s">
        <v>135</v>
      </c>
      <c r="AC46" s="142" t="s">
        <v>802</v>
      </c>
      <c r="AD46" s="140" t="s">
        <v>803</v>
      </c>
      <c r="AE46" s="114"/>
      <c r="AF46" s="114"/>
      <c r="AG46" s="114"/>
    </row>
    <row r="47" s="88" customFormat="1" ht="121" customHeight="1" spans="1:33">
      <c r="A47" s="109">
        <f>MAX($A$9:A46)+1</f>
        <v>37</v>
      </c>
      <c r="B47" s="109" t="s">
        <v>804</v>
      </c>
      <c r="C47" s="120" t="s">
        <v>59</v>
      </c>
      <c r="D47" s="111" t="s">
        <v>805</v>
      </c>
      <c r="E47" s="111" t="s">
        <v>189</v>
      </c>
      <c r="F47" s="111" t="s">
        <v>799</v>
      </c>
      <c r="G47" s="111" t="s">
        <v>117</v>
      </c>
      <c r="H47" s="111" t="s">
        <v>806</v>
      </c>
      <c r="I47" s="120" t="s">
        <v>376</v>
      </c>
      <c r="J47" s="113" t="s">
        <v>807</v>
      </c>
      <c r="K47" s="114">
        <v>1</v>
      </c>
      <c r="L47" s="114">
        <v>1085</v>
      </c>
      <c r="M47" s="114">
        <v>46</v>
      </c>
      <c r="N47" s="114">
        <v>191</v>
      </c>
      <c r="O47" s="117">
        <v>43.4</v>
      </c>
      <c r="P47" s="117">
        <f t="shared" si="12"/>
        <v>21.4</v>
      </c>
      <c r="Q47" s="117">
        <f t="shared" si="13"/>
        <v>22</v>
      </c>
      <c r="R47" s="117"/>
      <c r="S47" s="117"/>
      <c r="T47" s="117">
        <v>22</v>
      </c>
      <c r="U47" s="117"/>
      <c r="V47" s="117"/>
      <c r="W47" s="117">
        <v>21.4</v>
      </c>
      <c r="X47" s="116" t="s">
        <v>720</v>
      </c>
      <c r="Y47" s="116" t="s">
        <v>355</v>
      </c>
      <c r="Z47" s="115" t="s">
        <v>788</v>
      </c>
      <c r="AA47" s="145" t="s">
        <v>789</v>
      </c>
      <c r="AB47" s="141" t="s">
        <v>135</v>
      </c>
      <c r="AC47" s="118" t="s">
        <v>808</v>
      </c>
      <c r="AD47" s="118" t="s">
        <v>809</v>
      </c>
      <c r="AE47" s="114"/>
      <c r="AF47" s="114"/>
      <c r="AG47" s="130"/>
    </row>
    <row r="48" s="88" customFormat="1" ht="121" customHeight="1" spans="1:33">
      <c r="A48" s="109">
        <f>MAX($A$9:A47)+1</f>
        <v>38</v>
      </c>
      <c r="B48" s="109" t="s">
        <v>810</v>
      </c>
      <c r="C48" s="120" t="s">
        <v>59</v>
      </c>
      <c r="D48" s="111" t="s">
        <v>805</v>
      </c>
      <c r="E48" s="111" t="s">
        <v>189</v>
      </c>
      <c r="F48" s="111" t="s">
        <v>793</v>
      </c>
      <c r="G48" s="111" t="s">
        <v>117</v>
      </c>
      <c r="H48" s="111" t="s">
        <v>811</v>
      </c>
      <c r="I48" s="120" t="s">
        <v>376</v>
      </c>
      <c r="J48" s="113" t="s">
        <v>812</v>
      </c>
      <c r="K48" s="114">
        <v>1</v>
      </c>
      <c r="L48" s="114">
        <v>168</v>
      </c>
      <c r="M48" s="114">
        <v>22</v>
      </c>
      <c r="N48" s="114">
        <v>94</v>
      </c>
      <c r="O48" s="117">
        <v>50.4</v>
      </c>
      <c r="P48" s="117">
        <f t="shared" si="12"/>
        <v>33.1</v>
      </c>
      <c r="Q48" s="117">
        <f t="shared" si="13"/>
        <v>50.4</v>
      </c>
      <c r="R48" s="117"/>
      <c r="S48" s="117">
        <v>33.1</v>
      </c>
      <c r="T48" s="117">
        <v>17.3</v>
      </c>
      <c r="U48" s="117"/>
      <c r="V48" s="117"/>
      <c r="W48" s="117"/>
      <c r="X48" s="116" t="s">
        <v>720</v>
      </c>
      <c r="Y48" s="116" t="s">
        <v>355</v>
      </c>
      <c r="Z48" s="115" t="s">
        <v>788</v>
      </c>
      <c r="AA48" s="145" t="s">
        <v>789</v>
      </c>
      <c r="AB48" s="141" t="s">
        <v>135</v>
      </c>
      <c r="AC48" s="118" t="s">
        <v>808</v>
      </c>
      <c r="AD48" s="118" t="s">
        <v>809</v>
      </c>
      <c r="AE48" s="114"/>
      <c r="AF48" s="114"/>
      <c r="AG48" s="130"/>
    </row>
    <row r="49" s="78" customFormat="1" ht="137" customHeight="1" spans="1:33">
      <c r="A49" s="109">
        <f>MAX($A$9:A48)+1</f>
        <v>39</v>
      </c>
      <c r="B49" s="110" t="s">
        <v>813</v>
      </c>
      <c r="C49" s="117" t="s">
        <v>59</v>
      </c>
      <c r="D49" s="115" t="s">
        <v>814</v>
      </c>
      <c r="E49" s="116" t="s">
        <v>189</v>
      </c>
      <c r="F49" s="116" t="s">
        <v>799</v>
      </c>
      <c r="G49" s="116" t="s">
        <v>117</v>
      </c>
      <c r="H49" s="118" t="s">
        <v>627</v>
      </c>
      <c r="I49" s="117" t="s">
        <v>376</v>
      </c>
      <c r="J49" s="118" t="s">
        <v>815</v>
      </c>
      <c r="K49" s="114">
        <v>1</v>
      </c>
      <c r="L49" s="114">
        <v>1760</v>
      </c>
      <c r="M49" s="114">
        <v>158</v>
      </c>
      <c r="N49" s="114">
        <v>523</v>
      </c>
      <c r="O49" s="117">
        <v>70.4</v>
      </c>
      <c r="P49" s="129">
        <f t="shared" si="12"/>
        <v>34.6</v>
      </c>
      <c r="Q49" s="129">
        <f t="shared" si="13"/>
        <v>70.4</v>
      </c>
      <c r="R49" s="129"/>
      <c r="S49" s="129">
        <v>34.6</v>
      </c>
      <c r="T49" s="129">
        <v>35.8</v>
      </c>
      <c r="U49" s="129"/>
      <c r="V49" s="129"/>
      <c r="W49" s="129"/>
      <c r="X49" s="138" t="s">
        <v>627</v>
      </c>
      <c r="Y49" s="138" t="s">
        <v>68</v>
      </c>
      <c r="Z49" s="141" t="s">
        <v>788</v>
      </c>
      <c r="AA49" s="141" t="s">
        <v>789</v>
      </c>
      <c r="AB49" s="141" t="s">
        <v>135</v>
      </c>
      <c r="AC49" s="140" t="s">
        <v>209</v>
      </c>
      <c r="AD49" s="140" t="s">
        <v>816</v>
      </c>
      <c r="AE49" s="114"/>
      <c r="AF49" s="114"/>
      <c r="AG49" s="130"/>
    </row>
    <row r="50" s="78" customFormat="1" ht="143" customHeight="1" spans="1:33">
      <c r="A50" s="109">
        <f>MAX($A$9:A49)+1</f>
        <v>40</v>
      </c>
      <c r="B50" s="110" t="s">
        <v>817</v>
      </c>
      <c r="C50" s="117" t="s">
        <v>59</v>
      </c>
      <c r="D50" s="115" t="s">
        <v>814</v>
      </c>
      <c r="E50" s="116" t="s">
        <v>189</v>
      </c>
      <c r="F50" s="116" t="s">
        <v>793</v>
      </c>
      <c r="G50" s="116" t="s">
        <v>117</v>
      </c>
      <c r="H50" s="118" t="s">
        <v>627</v>
      </c>
      <c r="I50" s="117" t="s">
        <v>376</v>
      </c>
      <c r="J50" s="118" t="s">
        <v>818</v>
      </c>
      <c r="K50" s="114">
        <v>1</v>
      </c>
      <c r="L50" s="114">
        <v>1493</v>
      </c>
      <c r="M50" s="114">
        <v>464</v>
      </c>
      <c r="N50" s="114">
        <v>1524</v>
      </c>
      <c r="O50" s="117">
        <v>447.9</v>
      </c>
      <c r="P50" s="129">
        <f t="shared" si="12"/>
        <v>64.963625</v>
      </c>
      <c r="Q50" s="129">
        <f t="shared" si="13"/>
        <v>447.9</v>
      </c>
      <c r="R50" s="129">
        <v>64.963625</v>
      </c>
      <c r="S50" s="129"/>
      <c r="T50" s="129">
        <v>382.936375</v>
      </c>
      <c r="U50" s="129"/>
      <c r="V50" s="129"/>
      <c r="W50" s="129"/>
      <c r="X50" s="138" t="s">
        <v>627</v>
      </c>
      <c r="Y50" s="138" t="s">
        <v>68</v>
      </c>
      <c r="Z50" s="141" t="s">
        <v>788</v>
      </c>
      <c r="AA50" s="141" t="s">
        <v>789</v>
      </c>
      <c r="AB50" s="141" t="s">
        <v>135</v>
      </c>
      <c r="AC50" s="140" t="s">
        <v>209</v>
      </c>
      <c r="AD50" s="140" t="s">
        <v>819</v>
      </c>
      <c r="AE50" s="114"/>
      <c r="AF50" s="114"/>
      <c r="AG50" s="130"/>
    </row>
    <row r="51" s="87" customFormat="1" ht="117" customHeight="1" spans="1:33">
      <c r="A51" s="109">
        <f>MAX($A$9:A50)+1</f>
        <v>41</v>
      </c>
      <c r="B51" s="109" t="s">
        <v>820</v>
      </c>
      <c r="C51" s="109" t="s">
        <v>59</v>
      </c>
      <c r="D51" s="111" t="s">
        <v>821</v>
      </c>
      <c r="E51" s="111" t="s">
        <v>189</v>
      </c>
      <c r="F51" s="111" t="s">
        <v>799</v>
      </c>
      <c r="G51" s="111" t="s">
        <v>117</v>
      </c>
      <c r="H51" s="111" t="s">
        <v>822</v>
      </c>
      <c r="I51" s="109" t="s">
        <v>376</v>
      </c>
      <c r="J51" s="113" t="s">
        <v>823</v>
      </c>
      <c r="K51" s="114">
        <v>1</v>
      </c>
      <c r="L51" s="114">
        <v>640</v>
      </c>
      <c r="M51" s="114">
        <v>51</v>
      </c>
      <c r="N51" s="114">
        <v>178</v>
      </c>
      <c r="O51" s="117">
        <v>25.6</v>
      </c>
      <c r="P51" s="117">
        <f t="shared" si="12"/>
        <v>12.6</v>
      </c>
      <c r="Q51" s="117">
        <f t="shared" si="13"/>
        <v>13</v>
      </c>
      <c r="R51" s="117"/>
      <c r="S51" s="117"/>
      <c r="T51" s="117">
        <v>13</v>
      </c>
      <c r="U51" s="117"/>
      <c r="V51" s="117"/>
      <c r="W51" s="117">
        <v>12.6</v>
      </c>
      <c r="X51" s="116" t="s">
        <v>824</v>
      </c>
      <c r="Y51" s="116" t="s">
        <v>169</v>
      </c>
      <c r="Z51" s="115" t="s">
        <v>788</v>
      </c>
      <c r="AA51" s="115" t="s">
        <v>789</v>
      </c>
      <c r="AB51" s="115" t="s">
        <v>135</v>
      </c>
      <c r="AC51" s="118" t="s">
        <v>825</v>
      </c>
      <c r="AD51" s="118" t="s">
        <v>826</v>
      </c>
      <c r="AE51" s="114"/>
      <c r="AF51" s="114"/>
      <c r="AG51" s="114"/>
    </row>
    <row r="52" s="89" customFormat="1" ht="182" customHeight="1" spans="1:33">
      <c r="A52" s="109">
        <f>MAX($A$9:A51)+1</f>
        <v>42</v>
      </c>
      <c r="B52" s="109" t="s">
        <v>827</v>
      </c>
      <c r="C52" s="109" t="s">
        <v>59</v>
      </c>
      <c r="D52" s="111" t="s">
        <v>828</v>
      </c>
      <c r="E52" s="111" t="s">
        <v>189</v>
      </c>
      <c r="F52" s="111" t="s">
        <v>829</v>
      </c>
      <c r="G52" s="111" t="s">
        <v>117</v>
      </c>
      <c r="H52" s="112" t="s">
        <v>830</v>
      </c>
      <c r="I52" s="110" t="s">
        <v>376</v>
      </c>
      <c r="J52" s="113" t="s">
        <v>831</v>
      </c>
      <c r="K52" s="114">
        <v>1</v>
      </c>
      <c r="L52" s="114">
        <v>244</v>
      </c>
      <c r="M52" s="114">
        <v>124</v>
      </c>
      <c r="N52" s="114">
        <v>124</v>
      </c>
      <c r="O52" s="117">
        <v>55.26</v>
      </c>
      <c r="P52" s="117">
        <f t="shared" si="12"/>
        <v>26</v>
      </c>
      <c r="Q52" s="117">
        <f t="shared" si="13"/>
        <v>29.26</v>
      </c>
      <c r="R52" s="117"/>
      <c r="S52" s="117"/>
      <c r="T52" s="117">
        <v>29.26</v>
      </c>
      <c r="U52" s="117"/>
      <c r="V52" s="117"/>
      <c r="W52" s="117">
        <v>26</v>
      </c>
      <c r="X52" s="116" t="s">
        <v>633</v>
      </c>
      <c r="Y52" s="116" t="s">
        <v>342</v>
      </c>
      <c r="Z52" s="115" t="s">
        <v>788</v>
      </c>
      <c r="AA52" s="115" t="s">
        <v>789</v>
      </c>
      <c r="AB52" s="115" t="s">
        <v>135</v>
      </c>
      <c r="AC52" s="142" t="s">
        <v>790</v>
      </c>
      <c r="AD52" s="118" t="s">
        <v>610</v>
      </c>
      <c r="AE52" s="114"/>
      <c r="AF52" s="114"/>
      <c r="AG52" s="114"/>
    </row>
    <row r="53" s="84" customFormat="1" ht="187" customHeight="1" spans="1:33">
      <c r="A53" s="109">
        <f>MAX($A$9:A52)+1</f>
        <v>43</v>
      </c>
      <c r="B53" s="109" t="s">
        <v>832</v>
      </c>
      <c r="C53" s="109" t="s">
        <v>59</v>
      </c>
      <c r="D53" s="111" t="s">
        <v>833</v>
      </c>
      <c r="E53" s="111" t="s">
        <v>189</v>
      </c>
      <c r="F53" s="111" t="s">
        <v>793</v>
      </c>
      <c r="G53" s="111" t="s">
        <v>117</v>
      </c>
      <c r="H53" s="116" t="s">
        <v>834</v>
      </c>
      <c r="I53" s="109" t="s">
        <v>376</v>
      </c>
      <c r="J53" s="118" t="s">
        <v>835</v>
      </c>
      <c r="K53" s="114">
        <v>1</v>
      </c>
      <c r="L53" s="114">
        <v>755</v>
      </c>
      <c r="M53" s="114">
        <v>368</v>
      </c>
      <c r="N53" s="114">
        <v>1324</v>
      </c>
      <c r="O53" s="117">
        <v>226.5</v>
      </c>
      <c r="P53" s="117">
        <f t="shared" si="12"/>
        <v>101.7683</v>
      </c>
      <c r="Q53" s="117">
        <f t="shared" si="13"/>
        <v>124.7317</v>
      </c>
      <c r="R53" s="117"/>
      <c r="S53" s="117"/>
      <c r="T53" s="117">
        <v>124.7317</v>
      </c>
      <c r="U53" s="117"/>
      <c r="V53" s="117"/>
      <c r="W53" s="117">
        <v>101.7683</v>
      </c>
      <c r="X53" s="115" t="s">
        <v>615</v>
      </c>
      <c r="Y53" s="116" t="s">
        <v>95</v>
      </c>
      <c r="Z53" s="115" t="s">
        <v>788</v>
      </c>
      <c r="AA53" s="115" t="s">
        <v>789</v>
      </c>
      <c r="AB53" s="115" t="s">
        <v>135</v>
      </c>
      <c r="AC53" s="140" t="s">
        <v>836</v>
      </c>
      <c r="AD53" s="140" t="s">
        <v>837</v>
      </c>
      <c r="AE53" s="114"/>
      <c r="AF53" s="114"/>
      <c r="AG53" s="130"/>
    </row>
    <row r="54" s="84" customFormat="1" ht="187" customHeight="1" spans="1:33">
      <c r="A54" s="109">
        <f>MAX($A$9:A53)+1</f>
        <v>44</v>
      </c>
      <c r="B54" s="109" t="s">
        <v>838</v>
      </c>
      <c r="C54" s="109" t="s">
        <v>59</v>
      </c>
      <c r="D54" s="111" t="s">
        <v>833</v>
      </c>
      <c r="E54" s="111" t="s">
        <v>189</v>
      </c>
      <c r="F54" s="111" t="s">
        <v>799</v>
      </c>
      <c r="G54" s="111" t="s">
        <v>117</v>
      </c>
      <c r="H54" s="116" t="s">
        <v>839</v>
      </c>
      <c r="I54" s="109" t="s">
        <v>376</v>
      </c>
      <c r="J54" s="118" t="s">
        <v>840</v>
      </c>
      <c r="K54" s="114">
        <v>1</v>
      </c>
      <c r="L54" s="114">
        <v>977</v>
      </c>
      <c r="M54" s="114">
        <v>134</v>
      </c>
      <c r="N54" s="114">
        <v>483</v>
      </c>
      <c r="O54" s="117">
        <v>39.08</v>
      </c>
      <c r="P54" s="117">
        <f t="shared" si="12"/>
        <v>19</v>
      </c>
      <c r="Q54" s="117">
        <f t="shared" si="13"/>
        <v>20.08</v>
      </c>
      <c r="R54" s="117"/>
      <c r="S54" s="117"/>
      <c r="T54" s="117">
        <v>20.08</v>
      </c>
      <c r="U54" s="117"/>
      <c r="V54" s="117"/>
      <c r="W54" s="117">
        <v>19</v>
      </c>
      <c r="X54" s="115" t="s">
        <v>615</v>
      </c>
      <c r="Y54" s="116" t="s">
        <v>95</v>
      </c>
      <c r="Z54" s="115" t="s">
        <v>788</v>
      </c>
      <c r="AA54" s="115" t="s">
        <v>789</v>
      </c>
      <c r="AB54" s="115" t="s">
        <v>135</v>
      </c>
      <c r="AC54" s="140" t="s">
        <v>841</v>
      </c>
      <c r="AD54" s="140" t="s">
        <v>837</v>
      </c>
      <c r="AE54" s="114"/>
      <c r="AF54" s="114"/>
      <c r="AG54" s="130"/>
    </row>
    <row r="55" s="83" customFormat="1" ht="139" customHeight="1" spans="1:33">
      <c r="A55" s="114">
        <f>MAX($A$9:A54)+1</f>
        <v>45</v>
      </c>
      <c r="B55" s="117" t="s">
        <v>842</v>
      </c>
      <c r="C55" s="117" t="s">
        <v>59</v>
      </c>
      <c r="D55" s="119" t="s">
        <v>843</v>
      </c>
      <c r="E55" s="116" t="s">
        <v>189</v>
      </c>
      <c r="F55" s="116" t="s">
        <v>844</v>
      </c>
      <c r="G55" s="116" t="s">
        <v>117</v>
      </c>
      <c r="H55" s="116" t="s">
        <v>644</v>
      </c>
      <c r="I55" s="117" t="s">
        <v>376</v>
      </c>
      <c r="J55" s="118" t="s">
        <v>845</v>
      </c>
      <c r="K55" s="114">
        <v>1</v>
      </c>
      <c r="L55" s="114">
        <v>509</v>
      </c>
      <c r="M55" s="114">
        <v>253</v>
      </c>
      <c r="N55" s="114">
        <v>1189</v>
      </c>
      <c r="O55" s="117">
        <v>152.7</v>
      </c>
      <c r="P55" s="117">
        <f t="shared" si="12"/>
        <v>75</v>
      </c>
      <c r="Q55" s="117">
        <f t="shared" si="13"/>
        <v>77.7</v>
      </c>
      <c r="R55" s="117"/>
      <c r="S55" s="117"/>
      <c r="T55" s="117">
        <v>77.7</v>
      </c>
      <c r="U55" s="117"/>
      <c r="V55" s="117"/>
      <c r="W55" s="117">
        <v>75</v>
      </c>
      <c r="X55" s="119" t="s">
        <v>644</v>
      </c>
      <c r="Y55" s="119" t="s">
        <v>88</v>
      </c>
      <c r="Z55" s="115" t="s">
        <v>788</v>
      </c>
      <c r="AA55" s="115" t="s">
        <v>789</v>
      </c>
      <c r="AB55" s="115" t="s">
        <v>135</v>
      </c>
      <c r="AC55" s="118" t="s">
        <v>846</v>
      </c>
      <c r="AD55" s="118" t="s">
        <v>847</v>
      </c>
      <c r="AE55" s="114"/>
      <c r="AF55" s="114"/>
      <c r="AG55" s="117"/>
    </row>
    <row r="56" s="83" customFormat="1" ht="139" customHeight="1" spans="1:33">
      <c r="A56" s="114">
        <f>MAX($A$9:A55)+1</f>
        <v>46</v>
      </c>
      <c r="B56" s="117" t="s">
        <v>848</v>
      </c>
      <c r="C56" s="117" t="s">
        <v>59</v>
      </c>
      <c r="D56" s="119" t="s">
        <v>843</v>
      </c>
      <c r="E56" s="116" t="s">
        <v>189</v>
      </c>
      <c r="F56" s="116" t="s">
        <v>844</v>
      </c>
      <c r="G56" s="116" t="s">
        <v>117</v>
      </c>
      <c r="H56" s="116" t="s">
        <v>644</v>
      </c>
      <c r="I56" s="117" t="s">
        <v>376</v>
      </c>
      <c r="J56" s="118" t="s">
        <v>849</v>
      </c>
      <c r="K56" s="114">
        <v>1</v>
      </c>
      <c r="L56" s="114">
        <v>1079</v>
      </c>
      <c r="M56" s="114">
        <v>155</v>
      </c>
      <c r="N56" s="114">
        <v>774</v>
      </c>
      <c r="O56" s="117">
        <v>43.16</v>
      </c>
      <c r="P56" s="117">
        <f t="shared" si="12"/>
        <v>21</v>
      </c>
      <c r="Q56" s="117">
        <f t="shared" si="13"/>
        <v>22.16</v>
      </c>
      <c r="R56" s="117"/>
      <c r="S56" s="117"/>
      <c r="T56" s="117">
        <v>22.16</v>
      </c>
      <c r="U56" s="117"/>
      <c r="V56" s="117"/>
      <c r="W56" s="117">
        <v>21</v>
      </c>
      <c r="X56" s="119" t="s">
        <v>644</v>
      </c>
      <c r="Y56" s="119" t="s">
        <v>88</v>
      </c>
      <c r="Z56" s="115" t="s">
        <v>788</v>
      </c>
      <c r="AA56" s="115" t="s">
        <v>789</v>
      </c>
      <c r="AB56" s="115" t="s">
        <v>135</v>
      </c>
      <c r="AC56" s="118" t="s">
        <v>846</v>
      </c>
      <c r="AD56" s="118" t="s">
        <v>847</v>
      </c>
      <c r="AE56" s="114"/>
      <c r="AF56" s="114"/>
      <c r="AG56" s="117"/>
    </row>
    <row r="57" s="78" customFormat="1" ht="216" customHeight="1" spans="1:33">
      <c r="A57" s="109">
        <f>MAX($A$9:A56)+1</f>
        <v>47</v>
      </c>
      <c r="B57" s="110" t="s">
        <v>850</v>
      </c>
      <c r="C57" s="110" t="s">
        <v>59</v>
      </c>
      <c r="D57" s="112" t="s">
        <v>851</v>
      </c>
      <c r="E57" s="111" t="s">
        <v>189</v>
      </c>
      <c r="F57" s="112" t="s">
        <v>852</v>
      </c>
      <c r="G57" s="110"/>
      <c r="H57" s="112" t="s">
        <v>853</v>
      </c>
      <c r="I57" s="110" t="s">
        <v>376</v>
      </c>
      <c r="J57" s="113" t="s">
        <v>854</v>
      </c>
      <c r="K57" s="114">
        <v>1</v>
      </c>
      <c r="L57" s="114">
        <v>939</v>
      </c>
      <c r="M57" s="114">
        <v>939</v>
      </c>
      <c r="N57" s="114">
        <v>2630</v>
      </c>
      <c r="O57" s="117">
        <v>305.19</v>
      </c>
      <c r="P57" s="129">
        <f t="shared" si="12"/>
        <v>150</v>
      </c>
      <c r="Q57" s="129">
        <f t="shared" si="13"/>
        <v>155.19</v>
      </c>
      <c r="R57" s="129"/>
      <c r="S57" s="129"/>
      <c r="T57" s="129">
        <v>155.19</v>
      </c>
      <c r="U57" s="129"/>
      <c r="V57" s="129"/>
      <c r="W57" s="129">
        <v>150</v>
      </c>
      <c r="X57" s="138" t="s">
        <v>607</v>
      </c>
      <c r="Y57" s="138" t="s">
        <v>110</v>
      </c>
      <c r="Z57" s="141" t="s">
        <v>788</v>
      </c>
      <c r="AA57" s="141" t="s">
        <v>789</v>
      </c>
      <c r="AB57" s="141" t="s">
        <v>135</v>
      </c>
      <c r="AC57" s="142" t="s">
        <v>855</v>
      </c>
      <c r="AD57" s="118" t="s">
        <v>610</v>
      </c>
      <c r="AE57" s="114"/>
      <c r="AF57" s="114"/>
      <c r="AG57" s="130"/>
    </row>
    <row r="58" s="82" customFormat="1" ht="168" customHeight="1" spans="1:33">
      <c r="A58" s="114">
        <f>MAX($A$9:A57)+1</f>
        <v>48</v>
      </c>
      <c r="B58" s="117" t="s">
        <v>856</v>
      </c>
      <c r="C58" s="117" t="s">
        <v>59</v>
      </c>
      <c r="D58" s="115" t="s">
        <v>857</v>
      </c>
      <c r="E58" s="116" t="s">
        <v>189</v>
      </c>
      <c r="F58" s="116" t="s">
        <v>858</v>
      </c>
      <c r="G58" s="116" t="s">
        <v>117</v>
      </c>
      <c r="H58" s="116" t="s">
        <v>636</v>
      </c>
      <c r="I58" s="117" t="s">
        <v>376</v>
      </c>
      <c r="J58" s="118" t="s">
        <v>859</v>
      </c>
      <c r="K58" s="114">
        <v>1</v>
      </c>
      <c r="L58" s="114">
        <v>826</v>
      </c>
      <c r="M58" s="114">
        <v>362</v>
      </c>
      <c r="N58" s="114">
        <v>1267</v>
      </c>
      <c r="O58" s="117">
        <v>247.8</v>
      </c>
      <c r="P58" s="117">
        <f t="shared" si="12"/>
        <v>123</v>
      </c>
      <c r="Q58" s="117">
        <f t="shared" si="13"/>
        <v>124.8</v>
      </c>
      <c r="R58" s="117"/>
      <c r="S58" s="117"/>
      <c r="T58" s="117">
        <v>124.8</v>
      </c>
      <c r="U58" s="117"/>
      <c r="V58" s="117"/>
      <c r="W58" s="117">
        <v>123</v>
      </c>
      <c r="X58" s="116" t="s">
        <v>638</v>
      </c>
      <c r="Y58" s="116" t="s">
        <v>639</v>
      </c>
      <c r="Z58" s="115" t="s">
        <v>788</v>
      </c>
      <c r="AA58" s="115" t="s">
        <v>789</v>
      </c>
      <c r="AB58" s="141" t="s">
        <v>135</v>
      </c>
      <c r="AC58" s="142" t="s">
        <v>860</v>
      </c>
      <c r="AD58" s="140" t="s">
        <v>861</v>
      </c>
      <c r="AE58" s="114"/>
      <c r="AF58" s="114"/>
      <c r="AG58" s="114"/>
    </row>
    <row r="59" s="82" customFormat="1" ht="168" customHeight="1" spans="1:33">
      <c r="A59" s="114">
        <f>MAX($A$9:A58)+1</f>
        <v>49</v>
      </c>
      <c r="B59" s="117" t="s">
        <v>862</v>
      </c>
      <c r="C59" s="117" t="s">
        <v>59</v>
      </c>
      <c r="D59" s="115" t="s">
        <v>857</v>
      </c>
      <c r="E59" s="116" t="s">
        <v>189</v>
      </c>
      <c r="F59" s="116" t="s">
        <v>863</v>
      </c>
      <c r="G59" s="116" t="s">
        <v>117</v>
      </c>
      <c r="H59" s="116" t="s">
        <v>636</v>
      </c>
      <c r="I59" s="117" t="s">
        <v>376</v>
      </c>
      <c r="J59" s="118" t="s">
        <v>864</v>
      </c>
      <c r="K59" s="114">
        <v>1</v>
      </c>
      <c r="L59" s="114">
        <v>843</v>
      </c>
      <c r="M59" s="114">
        <v>137</v>
      </c>
      <c r="N59" s="114">
        <v>479</v>
      </c>
      <c r="O59" s="117">
        <v>25.29</v>
      </c>
      <c r="P59" s="117">
        <f t="shared" si="12"/>
        <v>13</v>
      </c>
      <c r="Q59" s="117">
        <f t="shared" si="13"/>
        <v>12.29</v>
      </c>
      <c r="R59" s="117"/>
      <c r="S59" s="117"/>
      <c r="T59" s="117">
        <v>12.29</v>
      </c>
      <c r="U59" s="117"/>
      <c r="V59" s="117"/>
      <c r="W59" s="129">
        <v>13</v>
      </c>
      <c r="X59" s="116" t="s">
        <v>638</v>
      </c>
      <c r="Y59" s="116" t="s">
        <v>639</v>
      </c>
      <c r="Z59" s="115" t="s">
        <v>788</v>
      </c>
      <c r="AA59" s="115" t="s">
        <v>789</v>
      </c>
      <c r="AB59" s="141" t="s">
        <v>135</v>
      </c>
      <c r="AC59" s="142" t="s">
        <v>865</v>
      </c>
      <c r="AD59" s="140" t="s">
        <v>866</v>
      </c>
      <c r="AE59" s="114"/>
      <c r="AF59" s="114"/>
      <c r="AG59" s="114"/>
    </row>
    <row r="60" s="86" customFormat="1" ht="328" customHeight="1" spans="1:33">
      <c r="A60" s="109">
        <f>MAX($A$9:A59)+1</f>
        <v>50</v>
      </c>
      <c r="B60" s="109" t="s">
        <v>867</v>
      </c>
      <c r="C60" s="109" t="s">
        <v>59</v>
      </c>
      <c r="D60" s="111" t="s">
        <v>868</v>
      </c>
      <c r="E60" s="111" t="s">
        <v>189</v>
      </c>
      <c r="F60" s="111" t="s">
        <v>858</v>
      </c>
      <c r="G60" s="111" t="s">
        <v>117</v>
      </c>
      <c r="H60" s="116" t="s">
        <v>869</v>
      </c>
      <c r="I60" s="117" t="s">
        <v>376</v>
      </c>
      <c r="J60" s="113" t="s">
        <v>870</v>
      </c>
      <c r="K60" s="114">
        <v>1</v>
      </c>
      <c r="L60" s="114">
        <v>2029</v>
      </c>
      <c r="M60" s="114">
        <v>883</v>
      </c>
      <c r="N60" s="114">
        <v>3531</v>
      </c>
      <c r="O60" s="117">
        <v>608.7</v>
      </c>
      <c r="P60" s="117">
        <f t="shared" si="12"/>
        <v>300</v>
      </c>
      <c r="Q60" s="117">
        <f t="shared" si="13"/>
        <v>308.7</v>
      </c>
      <c r="R60" s="117"/>
      <c r="S60" s="117"/>
      <c r="T60" s="117">
        <v>308.7</v>
      </c>
      <c r="U60" s="117"/>
      <c r="V60" s="129"/>
      <c r="W60" s="129">
        <v>300</v>
      </c>
      <c r="X60" s="116" t="s">
        <v>747</v>
      </c>
      <c r="Y60" s="116" t="s">
        <v>102</v>
      </c>
      <c r="Z60" s="115" t="s">
        <v>788</v>
      </c>
      <c r="AA60" s="115" t="s">
        <v>789</v>
      </c>
      <c r="AB60" s="115" t="s">
        <v>135</v>
      </c>
      <c r="AC60" s="113" t="s">
        <v>871</v>
      </c>
      <c r="AD60" s="113" t="s">
        <v>872</v>
      </c>
      <c r="AE60" s="114"/>
      <c r="AF60" s="114"/>
      <c r="AG60" s="114"/>
    </row>
    <row r="61" s="86" customFormat="1" ht="328" customHeight="1" spans="1:33">
      <c r="A61" s="109">
        <f>MAX($A$9:A60)+1</f>
        <v>51</v>
      </c>
      <c r="B61" s="109" t="s">
        <v>873</v>
      </c>
      <c r="C61" s="109" t="s">
        <v>59</v>
      </c>
      <c r="D61" s="111" t="s">
        <v>868</v>
      </c>
      <c r="E61" s="111" t="s">
        <v>189</v>
      </c>
      <c r="F61" s="111" t="s">
        <v>863</v>
      </c>
      <c r="G61" s="111" t="s">
        <v>117</v>
      </c>
      <c r="H61" s="116" t="s">
        <v>869</v>
      </c>
      <c r="I61" s="117" t="s">
        <v>376</v>
      </c>
      <c r="J61" s="113" t="s">
        <v>874</v>
      </c>
      <c r="K61" s="114">
        <v>1</v>
      </c>
      <c r="L61" s="114">
        <v>35873</v>
      </c>
      <c r="M61" s="114">
        <v>1577</v>
      </c>
      <c r="N61" s="114">
        <v>6543</v>
      </c>
      <c r="O61" s="117">
        <v>1076.19</v>
      </c>
      <c r="P61" s="117">
        <f t="shared" si="12"/>
        <v>530</v>
      </c>
      <c r="Q61" s="117">
        <f t="shared" si="13"/>
        <v>546.19</v>
      </c>
      <c r="R61" s="117"/>
      <c r="S61" s="117"/>
      <c r="T61" s="117">
        <v>546.19</v>
      </c>
      <c r="U61" s="117"/>
      <c r="V61" s="129"/>
      <c r="W61" s="129">
        <v>530</v>
      </c>
      <c r="X61" s="116" t="s">
        <v>747</v>
      </c>
      <c r="Y61" s="116" t="s">
        <v>102</v>
      </c>
      <c r="Z61" s="115" t="s">
        <v>788</v>
      </c>
      <c r="AA61" s="115" t="s">
        <v>789</v>
      </c>
      <c r="AB61" s="115" t="s">
        <v>135</v>
      </c>
      <c r="AC61" s="113" t="s">
        <v>875</v>
      </c>
      <c r="AD61" s="113" t="s">
        <v>872</v>
      </c>
      <c r="AE61" s="114"/>
      <c r="AF61" s="114"/>
      <c r="AG61" s="114"/>
    </row>
    <row r="62" s="90" customFormat="1" ht="144" customHeight="1" spans="1:33">
      <c r="A62" s="109">
        <f>MAX($A$9:A61)+1</f>
        <v>52</v>
      </c>
      <c r="B62" s="110" t="s">
        <v>876</v>
      </c>
      <c r="C62" s="110" t="s">
        <v>59</v>
      </c>
      <c r="D62" s="112" t="s">
        <v>877</v>
      </c>
      <c r="E62" s="112" t="s">
        <v>189</v>
      </c>
      <c r="F62" s="112" t="s">
        <v>858</v>
      </c>
      <c r="G62" s="110"/>
      <c r="H62" s="112" t="s">
        <v>878</v>
      </c>
      <c r="I62" s="110" t="s">
        <v>376</v>
      </c>
      <c r="J62" s="113" t="s">
        <v>879</v>
      </c>
      <c r="K62" s="130">
        <v>1</v>
      </c>
      <c r="L62" s="130">
        <v>44</v>
      </c>
      <c r="M62" s="114">
        <v>29</v>
      </c>
      <c r="N62" s="114">
        <v>29</v>
      </c>
      <c r="O62" s="117">
        <v>13.2</v>
      </c>
      <c r="P62" s="129">
        <f t="shared" si="12"/>
        <v>6.5</v>
      </c>
      <c r="Q62" s="129">
        <f t="shared" si="13"/>
        <v>6.7</v>
      </c>
      <c r="R62" s="129"/>
      <c r="S62" s="129"/>
      <c r="T62" s="129">
        <v>6.7</v>
      </c>
      <c r="U62" s="129"/>
      <c r="V62" s="129"/>
      <c r="W62" s="129">
        <v>6.5</v>
      </c>
      <c r="X62" s="116" t="s">
        <v>880</v>
      </c>
      <c r="Y62" s="116" t="s">
        <v>267</v>
      </c>
      <c r="Z62" s="115" t="s">
        <v>788</v>
      </c>
      <c r="AA62" s="115" t="s">
        <v>789</v>
      </c>
      <c r="AB62" s="141" t="s">
        <v>135</v>
      </c>
      <c r="AC62" s="118" t="s">
        <v>881</v>
      </c>
      <c r="AD62" s="118" t="s">
        <v>882</v>
      </c>
      <c r="AE62" s="114"/>
      <c r="AF62" s="114"/>
      <c r="AG62" s="130"/>
    </row>
    <row r="63" s="88" customFormat="1" ht="158" customHeight="1" spans="1:33">
      <c r="A63" s="109">
        <f>MAX($A$9:A62)+1</f>
        <v>53</v>
      </c>
      <c r="B63" s="109" t="s">
        <v>883</v>
      </c>
      <c r="C63" s="120" t="s">
        <v>59</v>
      </c>
      <c r="D63" s="111" t="s">
        <v>884</v>
      </c>
      <c r="E63" s="111" t="s">
        <v>189</v>
      </c>
      <c r="F63" s="111" t="s">
        <v>858</v>
      </c>
      <c r="G63" s="111" t="s">
        <v>117</v>
      </c>
      <c r="H63" s="111" t="s">
        <v>806</v>
      </c>
      <c r="I63" s="120" t="s">
        <v>376</v>
      </c>
      <c r="J63" s="113" t="s">
        <v>885</v>
      </c>
      <c r="K63" s="114">
        <v>1</v>
      </c>
      <c r="L63" s="114">
        <v>2155</v>
      </c>
      <c r="M63" s="114">
        <v>332</v>
      </c>
      <c r="N63" s="114">
        <v>1344</v>
      </c>
      <c r="O63" s="117">
        <v>646.5</v>
      </c>
      <c r="P63" s="117">
        <f t="shared" si="12"/>
        <v>302.7</v>
      </c>
      <c r="Q63" s="117">
        <f t="shared" si="13"/>
        <v>343.8</v>
      </c>
      <c r="R63" s="117"/>
      <c r="S63" s="117"/>
      <c r="T63" s="117">
        <v>343.8</v>
      </c>
      <c r="U63" s="117"/>
      <c r="V63" s="117"/>
      <c r="W63" s="117">
        <v>302.7</v>
      </c>
      <c r="X63" s="116" t="s">
        <v>720</v>
      </c>
      <c r="Y63" s="116" t="s">
        <v>355</v>
      </c>
      <c r="Z63" s="115" t="s">
        <v>788</v>
      </c>
      <c r="AA63" s="145" t="s">
        <v>789</v>
      </c>
      <c r="AB63" s="141" t="s">
        <v>135</v>
      </c>
      <c r="AC63" s="118" t="s">
        <v>886</v>
      </c>
      <c r="AD63" s="118" t="s">
        <v>887</v>
      </c>
      <c r="AE63" s="114"/>
      <c r="AF63" s="114"/>
      <c r="AG63" s="130"/>
    </row>
    <row r="64" s="88" customFormat="1" ht="158" customHeight="1" spans="1:33">
      <c r="A64" s="109">
        <f>MAX($A$9:A63)+1</f>
        <v>54</v>
      </c>
      <c r="B64" s="109" t="s">
        <v>888</v>
      </c>
      <c r="C64" s="120" t="s">
        <v>59</v>
      </c>
      <c r="D64" s="111" t="s">
        <v>884</v>
      </c>
      <c r="E64" s="111" t="s">
        <v>189</v>
      </c>
      <c r="F64" s="111" t="s">
        <v>863</v>
      </c>
      <c r="G64" s="111" t="s">
        <v>117</v>
      </c>
      <c r="H64" s="111" t="s">
        <v>806</v>
      </c>
      <c r="I64" s="120" t="s">
        <v>376</v>
      </c>
      <c r="J64" s="113" t="s">
        <v>889</v>
      </c>
      <c r="K64" s="114">
        <v>1</v>
      </c>
      <c r="L64" s="114">
        <v>16424</v>
      </c>
      <c r="M64" s="114">
        <v>628</v>
      </c>
      <c r="N64" s="114">
        <v>2515</v>
      </c>
      <c r="O64" s="117">
        <v>492.72</v>
      </c>
      <c r="P64" s="117">
        <f t="shared" si="12"/>
        <v>240</v>
      </c>
      <c r="Q64" s="117">
        <f t="shared" si="13"/>
        <v>492.72</v>
      </c>
      <c r="R64" s="117"/>
      <c r="S64" s="117">
        <v>240</v>
      </c>
      <c r="T64" s="117">
        <v>252.72</v>
      </c>
      <c r="U64" s="117"/>
      <c r="V64" s="117"/>
      <c r="W64" s="117"/>
      <c r="X64" s="116" t="s">
        <v>720</v>
      </c>
      <c r="Y64" s="116" t="s">
        <v>355</v>
      </c>
      <c r="Z64" s="115" t="s">
        <v>788</v>
      </c>
      <c r="AA64" s="145" t="s">
        <v>789</v>
      </c>
      <c r="AB64" s="141" t="s">
        <v>135</v>
      </c>
      <c r="AC64" s="118" t="s">
        <v>886</v>
      </c>
      <c r="AD64" s="118" t="s">
        <v>887</v>
      </c>
      <c r="AE64" s="114"/>
      <c r="AF64" s="114"/>
      <c r="AG64" s="130"/>
    </row>
    <row r="65" s="78" customFormat="1" ht="213" customHeight="1" spans="1:33">
      <c r="A65" s="109">
        <f>MAX($A$9:A64)+1</f>
        <v>55</v>
      </c>
      <c r="B65" s="110" t="s">
        <v>890</v>
      </c>
      <c r="C65" s="117" t="s">
        <v>59</v>
      </c>
      <c r="D65" s="115" t="s">
        <v>891</v>
      </c>
      <c r="E65" s="116" t="s">
        <v>189</v>
      </c>
      <c r="F65" s="116" t="s">
        <v>863</v>
      </c>
      <c r="G65" s="116" t="s">
        <v>117</v>
      </c>
      <c r="H65" s="118" t="s">
        <v>627</v>
      </c>
      <c r="I65" s="117" t="s">
        <v>376</v>
      </c>
      <c r="J65" s="118" t="s">
        <v>892</v>
      </c>
      <c r="K65" s="114">
        <v>1</v>
      </c>
      <c r="L65" s="114">
        <v>11452</v>
      </c>
      <c r="M65" s="114">
        <v>1301</v>
      </c>
      <c r="N65" s="114">
        <v>4863</v>
      </c>
      <c r="O65" s="117">
        <v>343.56</v>
      </c>
      <c r="P65" s="129">
        <f t="shared" si="12"/>
        <v>170</v>
      </c>
      <c r="Q65" s="129">
        <f t="shared" si="13"/>
        <v>173.56</v>
      </c>
      <c r="R65" s="129"/>
      <c r="S65" s="129"/>
      <c r="T65" s="129">
        <v>173.56</v>
      </c>
      <c r="U65" s="129"/>
      <c r="V65" s="129"/>
      <c r="W65" s="129">
        <v>170</v>
      </c>
      <c r="X65" s="138" t="s">
        <v>627</v>
      </c>
      <c r="Y65" s="138" t="s">
        <v>68</v>
      </c>
      <c r="Z65" s="141" t="s">
        <v>788</v>
      </c>
      <c r="AA65" s="141" t="s">
        <v>789</v>
      </c>
      <c r="AB65" s="141" t="s">
        <v>135</v>
      </c>
      <c r="AC65" s="140" t="s">
        <v>209</v>
      </c>
      <c r="AD65" s="140" t="s">
        <v>893</v>
      </c>
      <c r="AE65" s="114"/>
      <c r="AF65" s="114"/>
      <c r="AG65" s="130"/>
    </row>
    <row r="66" s="78" customFormat="1" ht="268" customHeight="1" spans="1:33">
      <c r="A66" s="109">
        <f>MAX($A$9:A65)+1</f>
        <v>56</v>
      </c>
      <c r="B66" s="110" t="s">
        <v>894</v>
      </c>
      <c r="C66" s="117" t="s">
        <v>59</v>
      </c>
      <c r="D66" s="115" t="s">
        <v>891</v>
      </c>
      <c r="E66" s="116" t="s">
        <v>189</v>
      </c>
      <c r="F66" s="116" t="s">
        <v>858</v>
      </c>
      <c r="G66" s="116" t="s">
        <v>117</v>
      </c>
      <c r="H66" s="118" t="s">
        <v>627</v>
      </c>
      <c r="I66" s="117" t="s">
        <v>376</v>
      </c>
      <c r="J66" s="118" t="s">
        <v>895</v>
      </c>
      <c r="K66" s="114">
        <v>1</v>
      </c>
      <c r="L66" s="114">
        <v>4869</v>
      </c>
      <c r="M66" s="114">
        <v>2007</v>
      </c>
      <c r="N66" s="114">
        <v>8213</v>
      </c>
      <c r="O66" s="117">
        <v>1460.7</v>
      </c>
      <c r="P66" s="129">
        <f t="shared" si="12"/>
        <v>839.675914</v>
      </c>
      <c r="Q66" s="129">
        <f t="shared" si="13"/>
        <v>1460.7</v>
      </c>
      <c r="R66" s="129"/>
      <c r="S66" s="129">
        <v>839.675914</v>
      </c>
      <c r="T66" s="129">
        <v>621.024086</v>
      </c>
      <c r="U66" s="129"/>
      <c r="V66" s="129"/>
      <c r="W66" s="129"/>
      <c r="X66" s="138" t="s">
        <v>627</v>
      </c>
      <c r="Y66" s="138" t="s">
        <v>68</v>
      </c>
      <c r="Z66" s="141" t="s">
        <v>788</v>
      </c>
      <c r="AA66" s="141" t="s">
        <v>789</v>
      </c>
      <c r="AB66" s="141" t="s">
        <v>135</v>
      </c>
      <c r="AC66" s="140" t="s">
        <v>209</v>
      </c>
      <c r="AD66" s="140" t="s">
        <v>896</v>
      </c>
      <c r="AE66" s="114"/>
      <c r="AF66" s="114"/>
      <c r="AG66" s="130"/>
    </row>
    <row r="67" s="80" customFormat="1" ht="199" customHeight="1" spans="1:33">
      <c r="A67" s="109">
        <f>MAX($A$9:A66)+1</f>
        <v>57</v>
      </c>
      <c r="B67" s="110" t="s">
        <v>897</v>
      </c>
      <c r="C67" s="109" t="s">
        <v>59</v>
      </c>
      <c r="D67" s="111" t="s">
        <v>898</v>
      </c>
      <c r="E67" s="116" t="s">
        <v>189</v>
      </c>
      <c r="F67" s="116" t="s">
        <v>899</v>
      </c>
      <c r="G67" s="111" t="s">
        <v>117</v>
      </c>
      <c r="H67" s="112" t="s">
        <v>900</v>
      </c>
      <c r="I67" s="110" t="s">
        <v>376</v>
      </c>
      <c r="J67" s="113" t="s">
        <v>901</v>
      </c>
      <c r="K67" s="114">
        <v>1</v>
      </c>
      <c r="L67" s="114">
        <v>956</v>
      </c>
      <c r="M67" s="114">
        <v>495</v>
      </c>
      <c r="N67" s="114">
        <v>495</v>
      </c>
      <c r="O67" s="117">
        <v>208.23</v>
      </c>
      <c r="P67" s="117">
        <f t="shared" si="12"/>
        <v>101</v>
      </c>
      <c r="Q67" s="117">
        <f t="shared" si="13"/>
        <v>208.23</v>
      </c>
      <c r="R67" s="117"/>
      <c r="S67" s="117">
        <v>101</v>
      </c>
      <c r="T67" s="117">
        <v>107.23</v>
      </c>
      <c r="U67" s="117"/>
      <c r="V67" s="129"/>
      <c r="W67" s="129"/>
      <c r="X67" s="116" t="s">
        <v>633</v>
      </c>
      <c r="Y67" s="116" t="s">
        <v>342</v>
      </c>
      <c r="Z67" s="115" t="s">
        <v>788</v>
      </c>
      <c r="AA67" s="115" t="s">
        <v>789</v>
      </c>
      <c r="AB67" s="141" t="s">
        <v>135</v>
      </c>
      <c r="AC67" s="142" t="s">
        <v>855</v>
      </c>
      <c r="AD67" s="118" t="s">
        <v>610</v>
      </c>
      <c r="AE67" s="114"/>
      <c r="AF67" s="114"/>
      <c r="AG67" s="130"/>
    </row>
    <row r="68" s="84" customFormat="1" ht="216" customHeight="1" spans="1:33">
      <c r="A68" s="109">
        <f>MAX($A$9:A67)+1</f>
        <v>58</v>
      </c>
      <c r="B68" s="109" t="s">
        <v>902</v>
      </c>
      <c r="C68" s="109" t="s">
        <v>59</v>
      </c>
      <c r="D68" s="111" t="s">
        <v>903</v>
      </c>
      <c r="E68" s="111" t="s">
        <v>189</v>
      </c>
      <c r="F68" s="111" t="s">
        <v>858</v>
      </c>
      <c r="G68" s="111" t="s">
        <v>117</v>
      </c>
      <c r="H68" s="116" t="s">
        <v>904</v>
      </c>
      <c r="I68" s="109" t="s">
        <v>376</v>
      </c>
      <c r="J68" s="118" t="s">
        <v>905</v>
      </c>
      <c r="K68" s="114">
        <v>1</v>
      </c>
      <c r="L68" s="114">
        <v>1511</v>
      </c>
      <c r="M68" s="114">
        <v>984</v>
      </c>
      <c r="N68" s="114">
        <v>3558</v>
      </c>
      <c r="O68" s="117">
        <v>453.3</v>
      </c>
      <c r="P68" s="117">
        <f t="shared" si="12"/>
        <v>223</v>
      </c>
      <c r="Q68" s="117">
        <f t="shared" si="13"/>
        <v>453.3</v>
      </c>
      <c r="R68" s="117"/>
      <c r="S68" s="117">
        <v>223</v>
      </c>
      <c r="T68" s="117">
        <v>230.3</v>
      </c>
      <c r="U68" s="117"/>
      <c r="V68" s="117"/>
      <c r="W68" s="117"/>
      <c r="X68" s="115" t="s">
        <v>615</v>
      </c>
      <c r="Y68" s="116" t="s">
        <v>95</v>
      </c>
      <c r="Z68" s="115" t="s">
        <v>788</v>
      </c>
      <c r="AA68" s="115" t="s">
        <v>789</v>
      </c>
      <c r="AB68" s="115" t="s">
        <v>135</v>
      </c>
      <c r="AC68" s="140" t="s">
        <v>836</v>
      </c>
      <c r="AD68" s="140" t="s">
        <v>837</v>
      </c>
      <c r="AE68" s="114"/>
      <c r="AF68" s="114"/>
      <c r="AG68" s="130"/>
    </row>
    <row r="69" s="84" customFormat="1" ht="216" customHeight="1" spans="1:33">
      <c r="A69" s="109">
        <f>MAX($A$9:A68)+1</f>
        <v>59</v>
      </c>
      <c r="B69" s="109" t="s">
        <v>906</v>
      </c>
      <c r="C69" s="109" t="s">
        <v>59</v>
      </c>
      <c r="D69" s="111" t="s">
        <v>903</v>
      </c>
      <c r="E69" s="111" t="s">
        <v>189</v>
      </c>
      <c r="F69" s="111" t="s">
        <v>863</v>
      </c>
      <c r="G69" s="111" t="s">
        <v>117</v>
      </c>
      <c r="H69" s="116" t="s">
        <v>907</v>
      </c>
      <c r="I69" s="109" t="s">
        <v>376</v>
      </c>
      <c r="J69" s="118" t="s">
        <v>908</v>
      </c>
      <c r="K69" s="114">
        <v>1</v>
      </c>
      <c r="L69" s="114">
        <v>6346</v>
      </c>
      <c r="M69" s="114">
        <v>870</v>
      </c>
      <c r="N69" s="114">
        <v>3168</v>
      </c>
      <c r="O69" s="117">
        <v>190.38</v>
      </c>
      <c r="P69" s="117">
        <f t="shared" si="12"/>
        <v>95</v>
      </c>
      <c r="Q69" s="117">
        <f t="shared" si="13"/>
        <v>190.38</v>
      </c>
      <c r="R69" s="117"/>
      <c r="S69" s="117">
        <v>95</v>
      </c>
      <c r="T69" s="117">
        <v>95.38</v>
      </c>
      <c r="U69" s="117"/>
      <c r="V69" s="117"/>
      <c r="W69" s="117"/>
      <c r="X69" s="115" t="s">
        <v>615</v>
      </c>
      <c r="Y69" s="116" t="s">
        <v>95</v>
      </c>
      <c r="Z69" s="115" t="s">
        <v>788</v>
      </c>
      <c r="AA69" s="115" t="s">
        <v>789</v>
      </c>
      <c r="AB69" s="115" t="s">
        <v>135</v>
      </c>
      <c r="AC69" s="140" t="s">
        <v>841</v>
      </c>
      <c r="AD69" s="140" t="s">
        <v>837</v>
      </c>
      <c r="AE69" s="114"/>
      <c r="AF69" s="114"/>
      <c r="AG69" s="130"/>
    </row>
    <row r="70" s="78" customFormat="1" ht="172" customHeight="1" spans="1:33">
      <c r="A70" s="109">
        <f>MAX($A$9:A69)+1</f>
        <v>60</v>
      </c>
      <c r="B70" s="110" t="s">
        <v>909</v>
      </c>
      <c r="C70" s="110">
        <v>2024</v>
      </c>
      <c r="D70" s="112" t="s">
        <v>910</v>
      </c>
      <c r="E70" s="111" t="s">
        <v>189</v>
      </c>
      <c r="F70" s="112" t="s">
        <v>911</v>
      </c>
      <c r="G70" s="110"/>
      <c r="H70" s="112" t="s">
        <v>912</v>
      </c>
      <c r="I70" s="110" t="s">
        <v>376</v>
      </c>
      <c r="J70" s="113" t="s">
        <v>913</v>
      </c>
      <c r="K70" s="114">
        <v>1</v>
      </c>
      <c r="L70" s="114">
        <v>476</v>
      </c>
      <c r="M70" s="114">
        <v>153</v>
      </c>
      <c r="N70" s="114">
        <v>535</v>
      </c>
      <c r="O70" s="117">
        <v>47.22</v>
      </c>
      <c r="P70" s="129">
        <f t="shared" si="12"/>
        <v>23</v>
      </c>
      <c r="Q70" s="129">
        <f t="shared" si="13"/>
        <v>47.22</v>
      </c>
      <c r="R70" s="129"/>
      <c r="S70" s="129">
        <v>23</v>
      </c>
      <c r="T70" s="129">
        <v>24.22</v>
      </c>
      <c r="U70" s="129"/>
      <c r="V70" s="129"/>
      <c r="W70" s="129"/>
      <c r="X70" s="138" t="s">
        <v>622</v>
      </c>
      <c r="Y70" s="138" t="s">
        <v>132</v>
      </c>
      <c r="Z70" s="141" t="s">
        <v>788</v>
      </c>
      <c r="AA70" s="141" t="s">
        <v>789</v>
      </c>
      <c r="AB70" s="141" t="s">
        <v>135</v>
      </c>
      <c r="AC70" s="118" t="s">
        <v>846</v>
      </c>
      <c r="AD70" s="118" t="s">
        <v>847</v>
      </c>
      <c r="AE70" s="114"/>
      <c r="AF70" s="114"/>
      <c r="AG70" s="130"/>
    </row>
    <row r="71" s="83" customFormat="1" ht="175" customHeight="1" spans="1:33">
      <c r="A71" s="114">
        <f>MAX($A$9:A70)+1</f>
        <v>61</v>
      </c>
      <c r="B71" s="117" t="s">
        <v>914</v>
      </c>
      <c r="C71" s="117" t="s">
        <v>59</v>
      </c>
      <c r="D71" s="119" t="s">
        <v>915</v>
      </c>
      <c r="E71" s="116" t="s">
        <v>189</v>
      </c>
      <c r="F71" s="116" t="s">
        <v>858</v>
      </c>
      <c r="G71" s="116" t="s">
        <v>117</v>
      </c>
      <c r="H71" s="116" t="s">
        <v>644</v>
      </c>
      <c r="I71" s="117" t="s">
        <v>376</v>
      </c>
      <c r="J71" s="118" t="s">
        <v>916</v>
      </c>
      <c r="K71" s="114">
        <v>1</v>
      </c>
      <c r="L71" s="114">
        <v>2477</v>
      </c>
      <c r="M71" s="114">
        <v>1398</v>
      </c>
      <c r="N71" s="114">
        <v>5100</v>
      </c>
      <c r="O71" s="117">
        <v>743.1</v>
      </c>
      <c r="P71" s="117">
        <f t="shared" si="12"/>
        <v>365</v>
      </c>
      <c r="Q71" s="117">
        <f t="shared" si="13"/>
        <v>743.1</v>
      </c>
      <c r="R71" s="117"/>
      <c r="S71" s="117">
        <v>365</v>
      </c>
      <c r="T71" s="117">
        <v>378.1</v>
      </c>
      <c r="U71" s="117"/>
      <c r="V71" s="117"/>
      <c r="W71" s="117"/>
      <c r="X71" s="119" t="s">
        <v>644</v>
      </c>
      <c r="Y71" s="119" t="s">
        <v>88</v>
      </c>
      <c r="Z71" s="115" t="s">
        <v>788</v>
      </c>
      <c r="AA71" s="115" t="s">
        <v>789</v>
      </c>
      <c r="AB71" s="115" t="s">
        <v>135</v>
      </c>
      <c r="AC71" s="118" t="s">
        <v>846</v>
      </c>
      <c r="AD71" s="118" t="s">
        <v>847</v>
      </c>
      <c r="AE71" s="114"/>
      <c r="AF71" s="114"/>
      <c r="AG71" s="117"/>
    </row>
    <row r="72" s="83" customFormat="1" ht="175" customHeight="1" spans="1:33">
      <c r="A72" s="114">
        <f>MAX($A$9:A71)+1</f>
        <v>62</v>
      </c>
      <c r="B72" s="117" t="s">
        <v>917</v>
      </c>
      <c r="C72" s="117" t="s">
        <v>59</v>
      </c>
      <c r="D72" s="119" t="s">
        <v>915</v>
      </c>
      <c r="E72" s="116" t="s">
        <v>189</v>
      </c>
      <c r="F72" s="116" t="s">
        <v>863</v>
      </c>
      <c r="G72" s="116" t="s">
        <v>117</v>
      </c>
      <c r="H72" s="116" t="s">
        <v>644</v>
      </c>
      <c r="I72" s="117" t="s">
        <v>376</v>
      </c>
      <c r="J72" s="118" t="s">
        <v>918</v>
      </c>
      <c r="K72" s="114">
        <v>1</v>
      </c>
      <c r="L72" s="114">
        <v>7470</v>
      </c>
      <c r="M72" s="114">
        <v>1154</v>
      </c>
      <c r="N72" s="114">
        <v>4240</v>
      </c>
      <c r="O72" s="117">
        <v>224.1</v>
      </c>
      <c r="P72" s="117">
        <f t="shared" si="12"/>
        <v>110</v>
      </c>
      <c r="Q72" s="117">
        <f t="shared" si="13"/>
        <v>224.1</v>
      </c>
      <c r="R72" s="117"/>
      <c r="S72" s="117">
        <v>110</v>
      </c>
      <c r="T72" s="117">
        <v>114.1</v>
      </c>
      <c r="U72" s="117"/>
      <c r="V72" s="117"/>
      <c r="W72" s="150"/>
      <c r="X72" s="119" t="s">
        <v>644</v>
      </c>
      <c r="Y72" s="119" t="s">
        <v>88</v>
      </c>
      <c r="Z72" s="115" t="s">
        <v>788</v>
      </c>
      <c r="AA72" s="115" t="s">
        <v>789</v>
      </c>
      <c r="AB72" s="115" t="s">
        <v>135</v>
      </c>
      <c r="AC72" s="118" t="s">
        <v>846</v>
      </c>
      <c r="AD72" s="118" t="s">
        <v>847</v>
      </c>
      <c r="AE72" s="114">
        <v>4047</v>
      </c>
      <c r="AF72" s="114"/>
      <c r="AG72" s="117"/>
    </row>
    <row r="73" s="78" customFormat="1" ht="134" customHeight="1" spans="1:33">
      <c r="A73" s="109">
        <f>MAX($A$9:A72)+1</f>
        <v>63</v>
      </c>
      <c r="B73" s="110" t="s">
        <v>919</v>
      </c>
      <c r="C73" s="110" t="s">
        <v>59</v>
      </c>
      <c r="D73" s="112" t="s">
        <v>920</v>
      </c>
      <c r="E73" s="111" t="s">
        <v>189</v>
      </c>
      <c r="F73" s="112" t="s">
        <v>921</v>
      </c>
      <c r="G73" s="110"/>
      <c r="H73" s="112" t="s">
        <v>922</v>
      </c>
      <c r="I73" s="110" t="s">
        <v>376</v>
      </c>
      <c r="J73" s="113" t="s">
        <v>923</v>
      </c>
      <c r="K73" s="114">
        <v>1</v>
      </c>
      <c r="L73" s="114">
        <v>380</v>
      </c>
      <c r="M73" s="114">
        <v>232</v>
      </c>
      <c r="N73" s="114">
        <v>650</v>
      </c>
      <c r="O73" s="117">
        <v>5.5825</v>
      </c>
      <c r="P73" s="129">
        <f t="shared" si="12"/>
        <v>2.7</v>
      </c>
      <c r="Q73" s="129">
        <f t="shared" si="13"/>
        <v>5.5825</v>
      </c>
      <c r="R73" s="129"/>
      <c r="S73" s="129">
        <v>2.7</v>
      </c>
      <c r="T73" s="129">
        <v>2.8825</v>
      </c>
      <c r="U73" s="129"/>
      <c r="V73" s="129"/>
      <c r="W73" s="129"/>
      <c r="X73" s="138" t="s">
        <v>607</v>
      </c>
      <c r="Y73" s="138" t="s">
        <v>110</v>
      </c>
      <c r="Z73" s="141" t="s">
        <v>788</v>
      </c>
      <c r="AA73" s="141" t="s">
        <v>789</v>
      </c>
      <c r="AB73" s="141" t="s">
        <v>135</v>
      </c>
      <c r="AC73" s="142" t="s">
        <v>924</v>
      </c>
      <c r="AD73" s="118" t="s">
        <v>610</v>
      </c>
      <c r="AE73" s="114"/>
      <c r="AF73" s="114"/>
      <c r="AG73" s="130"/>
    </row>
    <row r="74" s="78" customFormat="1" ht="134" customHeight="1" spans="1:33">
      <c r="A74" s="109">
        <f>MAX($A$9:A73)+1</f>
        <v>64</v>
      </c>
      <c r="B74" s="121" t="s">
        <v>925</v>
      </c>
      <c r="C74" s="110">
        <v>2024</v>
      </c>
      <c r="D74" s="112" t="s">
        <v>926</v>
      </c>
      <c r="E74" s="111" t="s">
        <v>189</v>
      </c>
      <c r="F74" s="112" t="s">
        <v>921</v>
      </c>
      <c r="G74" s="110"/>
      <c r="H74" s="112" t="s">
        <v>620</v>
      </c>
      <c r="I74" s="110" t="s">
        <v>376</v>
      </c>
      <c r="J74" s="113" t="s">
        <v>927</v>
      </c>
      <c r="K74" s="114">
        <v>1</v>
      </c>
      <c r="L74" s="114">
        <v>1</v>
      </c>
      <c r="M74" s="114">
        <v>1</v>
      </c>
      <c r="N74" s="114">
        <v>4</v>
      </c>
      <c r="O74" s="117">
        <v>0.02</v>
      </c>
      <c r="P74" s="129">
        <f t="shared" si="12"/>
        <v>0.01</v>
      </c>
      <c r="Q74" s="129">
        <f t="shared" si="13"/>
        <v>0.02</v>
      </c>
      <c r="R74" s="129"/>
      <c r="S74" s="129">
        <v>0.01</v>
      </c>
      <c r="T74" s="129">
        <v>0.01</v>
      </c>
      <c r="U74" s="129"/>
      <c r="V74" s="129"/>
      <c r="W74" s="129"/>
      <c r="X74" s="138" t="s">
        <v>622</v>
      </c>
      <c r="Y74" s="138" t="s">
        <v>132</v>
      </c>
      <c r="Z74" s="141" t="s">
        <v>788</v>
      </c>
      <c r="AA74" s="141" t="s">
        <v>789</v>
      </c>
      <c r="AB74" s="141" t="s">
        <v>135</v>
      </c>
      <c r="AC74" s="142" t="s">
        <v>924</v>
      </c>
      <c r="AD74" s="118" t="s">
        <v>610</v>
      </c>
      <c r="AE74" s="114"/>
      <c r="AF74" s="114"/>
      <c r="AG74" s="130"/>
    </row>
    <row r="75" s="84" customFormat="1" ht="134" customHeight="1" spans="1:33">
      <c r="A75" s="109">
        <f>MAX($A$9:A74)+1</f>
        <v>65</v>
      </c>
      <c r="B75" s="109" t="s">
        <v>928</v>
      </c>
      <c r="C75" s="109" t="s">
        <v>59</v>
      </c>
      <c r="D75" s="111" t="s">
        <v>929</v>
      </c>
      <c r="E75" s="111" t="s">
        <v>189</v>
      </c>
      <c r="F75" s="111" t="s">
        <v>921</v>
      </c>
      <c r="G75" s="111" t="s">
        <v>117</v>
      </c>
      <c r="H75" s="116" t="s">
        <v>930</v>
      </c>
      <c r="I75" s="109" t="s">
        <v>376</v>
      </c>
      <c r="J75" s="118" t="s">
        <v>931</v>
      </c>
      <c r="K75" s="114">
        <v>1</v>
      </c>
      <c r="L75" s="114">
        <v>61</v>
      </c>
      <c r="M75" s="114">
        <v>38</v>
      </c>
      <c r="N75" s="114">
        <v>142</v>
      </c>
      <c r="O75" s="117">
        <v>1.22</v>
      </c>
      <c r="P75" s="117">
        <f t="shared" si="12"/>
        <v>0.6</v>
      </c>
      <c r="Q75" s="117">
        <f t="shared" si="13"/>
        <v>1.22</v>
      </c>
      <c r="R75" s="117"/>
      <c r="S75" s="117">
        <v>0.6</v>
      </c>
      <c r="T75" s="117">
        <v>0.62</v>
      </c>
      <c r="U75" s="117"/>
      <c r="V75" s="117"/>
      <c r="W75" s="117"/>
      <c r="X75" s="115" t="s">
        <v>615</v>
      </c>
      <c r="Y75" s="116" t="s">
        <v>95</v>
      </c>
      <c r="Z75" s="115" t="s">
        <v>788</v>
      </c>
      <c r="AA75" s="115" t="s">
        <v>789</v>
      </c>
      <c r="AB75" s="115" t="s">
        <v>135</v>
      </c>
      <c r="AC75" s="140" t="s">
        <v>932</v>
      </c>
      <c r="AD75" s="140" t="s">
        <v>933</v>
      </c>
      <c r="AE75" s="114"/>
      <c r="AF75" s="114"/>
      <c r="AG75" s="130"/>
    </row>
    <row r="76" s="78" customFormat="1" ht="134" customHeight="1" spans="1:33">
      <c r="A76" s="109">
        <f>MAX($A$9:A75)+1</f>
        <v>66</v>
      </c>
      <c r="B76" s="121" t="s">
        <v>934</v>
      </c>
      <c r="C76" s="109" t="s">
        <v>59</v>
      </c>
      <c r="D76" s="111" t="s">
        <v>935</v>
      </c>
      <c r="E76" s="111" t="s">
        <v>189</v>
      </c>
      <c r="F76" s="111" t="s">
        <v>936</v>
      </c>
      <c r="G76" s="111" t="s">
        <v>117</v>
      </c>
      <c r="H76" s="116" t="s">
        <v>930</v>
      </c>
      <c r="I76" s="109" t="s">
        <v>376</v>
      </c>
      <c r="J76" s="118" t="s">
        <v>937</v>
      </c>
      <c r="K76" s="114">
        <v>1</v>
      </c>
      <c r="L76" s="114">
        <v>85</v>
      </c>
      <c r="M76" s="114">
        <v>16</v>
      </c>
      <c r="N76" s="114">
        <v>58</v>
      </c>
      <c r="O76" s="117">
        <v>0.34</v>
      </c>
      <c r="P76" s="117">
        <f t="shared" ref="P76:P93" si="14">R76+S76+U76+W76</f>
        <v>0.16</v>
      </c>
      <c r="Q76" s="117">
        <f t="shared" ref="Q76:Q93" si="15">R76+S76+T76+U76+V76</f>
        <v>0.34</v>
      </c>
      <c r="R76" s="117"/>
      <c r="S76" s="117">
        <v>0.16</v>
      </c>
      <c r="T76" s="117">
        <v>0.18</v>
      </c>
      <c r="U76" s="117"/>
      <c r="V76" s="117"/>
      <c r="W76" s="117"/>
      <c r="X76" s="115" t="s">
        <v>615</v>
      </c>
      <c r="Y76" s="116" t="s">
        <v>95</v>
      </c>
      <c r="Z76" s="115" t="s">
        <v>788</v>
      </c>
      <c r="AA76" s="115" t="s">
        <v>789</v>
      </c>
      <c r="AB76" s="115" t="s">
        <v>135</v>
      </c>
      <c r="AC76" s="140" t="s">
        <v>932</v>
      </c>
      <c r="AD76" s="140" t="s">
        <v>933</v>
      </c>
      <c r="AE76" s="114"/>
      <c r="AF76" s="114"/>
      <c r="AG76" s="130"/>
    </row>
    <row r="77" s="78" customFormat="1" ht="160" customHeight="1" spans="1:33">
      <c r="A77" s="109">
        <f>MAX($A$9:A76)+1</f>
        <v>67</v>
      </c>
      <c r="B77" s="110" t="s">
        <v>938</v>
      </c>
      <c r="C77" s="109" t="s">
        <v>59</v>
      </c>
      <c r="D77" s="112" t="s">
        <v>939</v>
      </c>
      <c r="E77" s="111" t="s">
        <v>189</v>
      </c>
      <c r="F77" s="112" t="s">
        <v>940</v>
      </c>
      <c r="G77" s="110"/>
      <c r="H77" s="112" t="s">
        <v>941</v>
      </c>
      <c r="I77" s="110" t="s">
        <v>376</v>
      </c>
      <c r="J77" s="113" t="s">
        <v>942</v>
      </c>
      <c r="K77" s="114">
        <v>1</v>
      </c>
      <c r="L77" s="114">
        <v>4</v>
      </c>
      <c r="M77" s="114">
        <v>4</v>
      </c>
      <c r="N77" s="114">
        <v>13</v>
      </c>
      <c r="O77" s="117">
        <v>0.4</v>
      </c>
      <c r="P77" s="129">
        <f t="shared" si="14"/>
        <v>0.2</v>
      </c>
      <c r="Q77" s="129">
        <f t="shared" si="15"/>
        <v>0.4</v>
      </c>
      <c r="R77" s="129"/>
      <c r="S77" s="129">
        <v>0.2</v>
      </c>
      <c r="T77" s="129">
        <v>0.2</v>
      </c>
      <c r="U77" s="129"/>
      <c r="V77" s="129"/>
      <c r="W77" s="129"/>
      <c r="X77" s="116" t="s">
        <v>607</v>
      </c>
      <c r="Y77" s="116" t="s">
        <v>110</v>
      </c>
      <c r="Z77" s="141" t="s">
        <v>788</v>
      </c>
      <c r="AA77" s="141" t="s">
        <v>789</v>
      </c>
      <c r="AB77" s="141" t="s">
        <v>135</v>
      </c>
      <c r="AC77" s="142" t="s">
        <v>943</v>
      </c>
      <c r="AD77" s="118" t="s">
        <v>610</v>
      </c>
      <c r="AE77" s="114"/>
      <c r="AF77" s="114"/>
      <c r="AG77" s="130"/>
    </row>
    <row r="78" s="78" customFormat="1" ht="168" customHeight="1" spans="1:33">
      <c r="A78" s="109">
        <f>MAX($A$9:A77)+1</f>
        <v>68</v>
      </c>
      <c r="B78" s="117" t="s">
        <v>944</v>
      </c>
      <c r="C78" s="117" t="s">
        <v>59</v>
      </c>
      <c r="D78" s="115" t="s">
        <v>945</v>
      </c>
      <c r="E78" s="116" t="s">
        <v>189</v>
      </c>
      <c r="F78" s="116" t="s">
        <v>940</v>
      </c>
      <c r="G78" s="116" t="s">
        <v>117</v>
      </c>
      <c r="H78" s="118" t="s">
        <v>946</v>
      </c>
      <c r="I78" s="117" t="s">
        <v>376</v>
      </c>
      <c r="J78" s="118" t="s">
        <v>947</v>
      </c>
      <c r="K78" s="114">
        <v>1</v>
      </c>
      <c r="L78" s="114">
        <v>330</v>
      </c>
      <c r="M78" s="114">
        <v>313</v>
      </c>
      <c r="N78" s="114">
        <v>923</v>
      </c>
      <c r="O78" s="117">
        <v>33</v>
      </c>
      <c r="P78" s="129">
        <f t="shared" si="14"/>
        <v>16</v>
      </c>
      <c r="Q78" s="129">
        <f t="shared" si="15"/>
        <v>33</v>
      </c>
      <c r="R78" s="129"/>
      <c r="S78" s="129">
        <v>16</v>
      </c>
      <c r="T78" s="129">
        <v>17</v>
      </c>
      <c r="U78" s="129"/>
      <c r="V78" s="129"/>
      <c r="W78" s="129"/>
      <c r="X78" s="138" t="s">
        <v>627</v>
      </c>
      <c r="Y78" s="138" t="s">
        <v>68</v>
      </c>
      <c r="Z78" s="141" t="s">
        <v>788</v>
      </c>
      <c r="AA78" s="141" t="s">
        <v>789</v>
      </c>
      <c r="AB78" s="141" t="s">
        <v>135</v>
      </c>
      <c r="AC78" s="140" t="s">
        <v>209</v>
      </c>
      <c r="AD78" s="140" t="s">
        <v>948</v>
      </c>
      <c r="AE78" s="114"/>
      <c r="AF78" s="114"/>
      <c r="AG78" s="130"/>
    </row>
    <row r="79" s="84" customFormat="1" ht="160" customHeight="1" spans="1:33">
      <c r="A79" s="109">
        <f>MAX($A$9:A78)+1</f>
        <v>69</v>
      </c>
      <c r="B79" s="109" t="s">
        <v>949</v>
      </c>
      <c r="C79" s="109" t="s">
        <v>59</v>
      </c>
      <c r="D79" s="111" t="s">
        <v>950</v>
      </c>
      <c r="E79" s="111" t="s">
        <v>189</v>
      </c>
      <c r="F79" s="111" t="s">
        <v>940</v>
      </c>
      <c r="G79" s="111" t="s">
        <v>117</v>
      </c>
      <c r="H79" s="116" t="s">
        <v>951</v>
      </c>
      <c r="I79" s="109" t="s">
        <v>376</v>
      </c>
      <c r="J79" s="118" t="s">
        <v>952</v>
      </c>
      <c r="K79" s="114">
        <v>1</v>
      </c>
      <c r="L79" s="114">
        <v>161</v>
      </c>
      <c r="M79" s="114">
        <v>161</v>
      </c>
      <c r="N79" s="114">
        <v>556</v>
      </c>
      <c r="O79" s="117">
        <v>16.1</v>
      </c>
      <c r="P79" s="117">
        <f t="shared" si="14"/>
        <v>8</v>
      </c>
      <c r="Q79" s="117">
        <f t="shared" si="15"/>
        <v>16.1</v>
      </c>
      <c r="R79" s="117"/>
      <c r="S79" s="117">
        <v>8</v>
      </c>
      <c r="T79" s="117">
        <v>8.1</v>
      </c>
      <c r="U79" s="117"/>
      <c r="V79" s="117"/>
      <c r="W79" s="117"/>
      <c r="X79" s="115" t="s">
        <v>615</v>
      </c>
      <c r="Y79" s="116" t="s">
        <v>95</v>
      </c>
      <c r="Z79" s="115" t="s">
        <v>788</v>
      </c>
      <c r="AA79" s="115" t="s">
        <v>789</v>
      </c>
      <c r="AB79" s="115" t="s">
        <v>135</v>
      </c>
      <c r="AC79" s="140" t="s">
        <v>953</v>
      </c>
      <c r="AD79" s="140" t="s">
        <v>954</v>
      </c>
      <c r="AE79" s="114"/>
      <c r="AF79" s="114"/>
      <c r="AG79" s="130"/>
    </row>
    <row r="80" s="86" customFormat="1" ht="159" customHeight="1" spans="1:33">
      <c r="A80" s="109">
        <f>MAX($A$9:A79)+1</f>
        <v>70</v>
      </c>
      <c r="B80" s="109" t="s">
        <v>955</v>
      </c>
      <c r="C80" s="109" t="s">
        <v>59</v>
      </c>
      <c r="D80" s="111" t="s">
        <v>956</v>
      </c>
      <c r="E80" s="111" t="s">
        <v>189</v>
      </c>
      <c r="F80" s="111" t="s">
        <v>940</v>
      </c>
      <c r="G80" s="111" t="s">
        <v>117</v>
      </c>
      <c r="H80" s="111" t="s">
        <v>957</v>
      </c>
      <c r="I80" s="117" t="s">
        <v>376</v>
      </c>
      <c r="J80" s="113" t="s">
        <v>958</v>
      </c>
      <c r="K80" s="114">
        <v>1</v>
      </c>
      <c r="L80" s="114">
        <v>11</v>
      </c>
      <c r="M80" s="114">
        <v>6</v>
      </c>
      <c r="N80" s="114">
        <v>27</v>
      </c>
      <c r="O80" s="117">
        <v>1.1</v>
      </c>
      <c r="P80" s="117">
        <f t="shared" si="14"/>
        <v>0.5</v>
      </c>
      <c r="Q80" s="117">
        <f t="shared" si="15"/>
        <v>1.1</v>
      </c>
      <c r="R80" s="117"/>
      <c r="S80" s="117">
        <v>0.5</v>
      </c>
      <c r="T80" s="117">
        <v>0.6</v>
      </c>
      <c r="U80" s="117"/>
      <c r="V80" s="129"/>
      <c r="W80" s="129"/>
      <c r="X80" s="116" t="s">
        <v>747</v>
      </c>
      <c r="Y80" s="116" t="s">
        <v>102</v>
      </c>
      <c r="Z80" s="115" t="s">
        <v>788</v>
      </c>
      <c r="AA80" s="115" t="s">
        <v>789</v>
      </c>
      <c r="AB80" s="115" t="s">
        <v>135</v>
      </c>
      <c r="AC80" s="118" t="s">
        <v>959</v>
      </c>
      <c r="AD80" s="118" t="s">
        <v>960</v>
      </c>
      <c r="AE80" s="114"/>
      <c r="AF80" s="114"/>
      <c r="AG80" s="114"/>
    </row>
    <row r="81" s="83" customFormat="1" ht="136" customHeight="1" spans="1:33">
      <c r="A81" s="114">
        <f>MAX($A$9:A80)+1</f>
        <v>71</v>
      </c>
      <c r="B81" s="117" t="s">
        <v>961</v>
      </c>
      <c r="C81" s="117" t="s">
        <v>59</v>
      </c>
      <c r="D81" s="119" t="s">
        <v>962</v>
      </c>
      <c r="E81" s="116" t="s">
        <v>189</v>
      </c>
      <c r="F81" s="111" t="s">
        <v>963</v>
      </c>
      <c r="G81" s="116" t="s">
        <v>117</v>
      </c>
      <c r="H81" s="116" t="s">
        <v>644</v>
      </c>
      <c r="I81" s="117" t="s">
        <v>376</v>
      </c>
      <c r="J81" s="118" t="s">
        <v>964</v>
      </c>
      <c r="K81" s="114">
        <v>1</v>
      </c>
      <c r="L81" s="114">
        <v>11</v>
      </c>
      <c r="M81" s="114">
        <v>11</v>
      </c>
      <c r="N81" s="114">
        <v>33</v>
      </c>
      <c r="O81" s="117">
        <v>0.65</v>
      </c>
      <c r="P81" s="117">
        <f t="shared" si="14"/>
        <v>0.3</v>
      </c>
      <c r="Q81" s="117">
        <f t="shared" si="15"/>
        <v>0.65</v>
      </c>
      <c r="R81" s="117"/>
      <c r="S81" s="117">
        <v>0.3</v>
      </c>
      <c r="T81" s="117">
        <v>0.35</v>
      </c>
      <c r="U81" s="117"/>
      <c r="V81" s="117"/>
      <c r="W81" s="117"/>
      <c r="X81" s="119" t="s">
        <v>644</v>
      </c>
      <c r="Y81" s="119" t="s">
        <v>88</v>
      </c>
      <c r="Z81" s="115" t="s">
        <v>788</v>
      </c>
      <c r="AA81" s="115" t="s">
        <v>789</v>
      </c>
      <c r="AB81" s="115" t="s">
        <v>135</v>
      </c>
      <c r="AC81" s="118" t="s">
        <v>965</v>
      </c>
      <c r="AD81" s="118" t="s">
        <v>965</v>
      </c>
      <c r="AE81" s="114"/>
      <c r="AF81" s="114"/>
      <c r="AG81" s="117"/>
    </row>
    <row r="82" s="84" customFormat="1" ht="136" customHeight="1" spans="1:33">
      <c r="A82" s="109">
        <f>MAX($A$9:A81)+1</f>
        <v>72</v>
      </c>
      <c r="B82" s="109" t="s">
        <v>966</v>
      </c>
      <c r="C82" s="109" t="s">
        <v>59</v>
      </c>
      <c r="D82" s="111" t="s">
        <v>967</v>
      </c>
      <c r="E82" s="111" t="s">
        <v>189</v>
      </c>
      <c r="F82" s="111" t="s">
        <v>963</v>
      </c>
      <c r="G82" s="111" t="s">
        <v>763</v>
      </c>
      <c r="H82" s="116" t="s">
        <v>653</v>
      </c>
      <c r="I82" s="109" t="s">
        <v>376</v>
      </c>
      <c r="J82" s="118" t="s">
        <v>968</v>
      </c>
      <c r="K82" s="114">
        <v>1</v>
      </c>
      <c r="L82" s="114">
        <v>3</v>
      </c>
      <c r="M82" s="114">
        <v>3</v>
      </c>
      <c r="N82" s="114">
        <v>12</v>
      </c>
      <c r="O82" s="117">
        <v>0.15</v>
      </c>
      <c r="P82" s="117">
        <f t="shared" si="14"/>
        <v>0.1</v>
      </c>
      <c r="Q82" s="117">
        <f t="shared" si="15"/>
        <v>0.15</v>
      </c>
      <c r="R82" s="117"/>
      <c r="S82" s="117">
        <v>0.1</v>
      </c>
      <c r="T82" s="117">
        <v>0.05</v>
      </c>
      <c r="U82" s="117"/>
      <c r="V82" s="117"/>
      <c r="W82" s="117"/>
      <c r="X82" s="115" t="s">
        <v>615</v>
      </c>
      <c r="Y82" s="116" t="s">
        <v>95</v>
      </c>
      <c r="Z82" s="115" t="s">
        <v>788</v>
      </c>
      <c r="AA82" s="115" t="s">
        <v>789</v>
      </c>
      <c r="AB82" s="115" t="s">
        <v>135</v>
      </c>
      <c r="AC82" s="140" t="s">
        <v>953</v>
      </c>
      <c r="AD82" s="140" t="s">
        <v>954</v>
      </c>
      <c r="AE82" s="114"/>
      <c r="AF82" s="114"/>
      <c r="AG82" s="130"/>
    </row>
    <row r="83" s="78" customFormat="1" ht="188" customHeight="1" spans="1:33">
      <c r="A83" s="109">
        <f>MAX($A$9:A82)+1</f>
        <v>73</v>
      </c>
      <c r="B83" s="110" t="s">
        <v>969</v>
      </c>
      <c r="C83" s="110" t="s">
        <v>59</v>
      </c>
      <c r="D83" s="112" t="s">
        <v>970</v>
      </c>
      <c r="E83" s="111" t="s">
        <v>189</v>
      </c>
      <c r="F83" s="112" t="s">
        <v>971</v>
      </c>
      <c r="G83" s="110"/>
      <c r="H83" s="112" t="s">
        <v>972</v>
      </c>
      <c r="I83" s="110" t="s">
        <v>376</v>
      </c>
      <c r="J83" s="113" t="s">
        <v>973</v>
      </c>
      <c r="K83" s="114">
        <v>1</v>
      </c>
      <c r="L83" s="114">
        <v>3</v>
      </c>
      <c r="M83" s="114">
        <v>3</v>
      </c>
      <c r="N83" s="114">
        <v>9</v>
      </c>
      <c r="O83" s="117">
        <v>0.3</v>
      </c>
      <c r="P83" s="129">
        <f t="shared" si="14"/>
        <v>0.1</v>
      </c>
      <c r="Q83" s="129">
        <f t="shared" si="15"/>
        <v>0.3</v>
      </c>
      <c r="R83" s="129"/>
      <c r="S83" s="129">
        <v>0.1</v>
      </c>
      <c r="T83" s="129">
        <v>0.2</v>
      </c>
      <c r="U83" s="129"/>
      <c r="V83" s="129"/>
      <c r="W83" s="129"/>
      <c r="X83" s="138" t="s">
        <v>607</v>
      </c>
      <c r="Y83" s="116" t="s">
        <v>110</v>
      </c>
      <c r="Z83" s="141" t="s">
        <v>788</v>
      </c>
      <c r="AA83" s="141" t="s">
        <v>789</v>
      </c>
      <c r="AB83" s="141" t="s">
        <v>135</v>
      </c>
      <c r="AC83" s="142" t="s">
        <v>974</v>
      </c>
      <c r="AD83" s="118" t="s">
        <v>610</v>
      </c>
      <c r="AE83" s="114"/>
      <c r="AF83" s="114"/>
      <c r="AG83" s="130"/>
    </row>
    <row r="84" s="82" customFormat="1" ht="143" customHeight="1" spans="1:33">
      <c r="A84" s="114">
        <f>MAX($A$9:A83)+1</f>
        <v>74</v>
      </c>
      <c r="B84" s="117" t="s">
        <v>975</v>
      </c>
      <c r="C84" s="117" t="s">
        <v>59</v>
      </c>
      <c r="D84" s="115" t="s">
        <v>976</v>
      </c>
      <c r="E84" s="116" t="s">
        <v>189</v>
      </c>
      <c r="F84" s="116" t="s">
        <v>971</v>
      </c>
      <c r="G84" s="116" t="s">
        <v>117</v>
      </c>
      <c r="H84" s="116" t="s">
        <v>977</v>
      </c>
      <c r="I84" s="117" t="s">
        <v>376</v>
      </c>
      <c r="J84" s="118" t="s">
        <v>978</v>
      </c>
      <c r="K84" s="114">
        <v>1</v>
      </c>
      <c r="L84" s="114">
        <v>43</v>
      </c>
      <c r="M84" s="114">
        <v>43</v>
      </c>
      <c r="N84" s="114">
        <v>151</v>
      </c>
      <c r="O84" s="117">
        <v>4.3</v>
      </c>
      <c r="P84" s="117">
        <f t="shared" si="14"/>
        <v>2</v>
      </c>
      <c r="Q84" s="117">
        <f t="shared" si="15"/>
        <v>4.3</v>
      </c>
      <c r="R84" s="117"/>
      <c r="S84" s="117">
        <v>2</v>
      </c>
      <c r="T84" s="117">
        <v>2.3</v>
      </c>
      <c r="U84" s="117"/>
      <c r="V84" s="117"/>
      <c r="W84" s="117"/>
      <c r="X84" s="116" t="s">
        <v>638</v>
      </c>
      <c r="Y84" s="116" t="s">
        <v>639</v>
      </c>
      <c r="Z84" s="115" t="s">
        <v>788</v>
      </c>
      <c r="AA84" s="115" t="s">
        <v>789</v>
      </c>
      <c r="AB84" s="141" t="s">
        <v>135</v>
      </c>
      <c r="AC84" s="142" t="s">
        <v>979</v>
      </c>
      <c r="AD84" s="140" t="s">
        <v>980</v>
      </c>
      <c r="AE84" s="114"/>
      <c r="AF84" s="114"/>
      <c r="AG84" s="114"/>
    </row>
    <row r="85" s="78" customFormat="1" ht="143" customHeight="1" spans="1:33">
      <c r="A85" s="109">
        <f>MAX($A$9:A84)+1</f>
        <v>75</v>
      </c>
      <c r="B85" s="117" t="s">
        <v>981</v>
      </c>
      <c r="C85" s="117" t="s">
        <v>59</v>
      </c>
      <c r="D85" s="115" t="s">
        <v>982</v>
      </c>
      <c r="E85" s="116" t="s">
        <v>189</v>
      </c>
      <c r="F85" s="116" t="s">
        <v>971</v>
      </c>
      <c r="G85" s="116" t="s">
        <v>117</v>
      </c>
      <c r="H85" s="118" t="s">
        <v>627</v>
      </c>
      <c r="I85" s="117" t="s">
        <v>376</v>
      </c>
      <c r="J85" s="118" t="s">
        <v>983</v>
      </c>
      <c r="K85" s="114">
        <v>1</v>
      </c>
      <c r="L85" s="114">
        <v>291</v>
      </c>
      <c r="M85" s="114">
        <v>288</v>
      </c>
      <c r="N85" s="114">
        <v>1201</v>
      </c>
      <c r="O85" s="117">
        <v>29.1</v>
      </c>
      <c r="P85" s="129">
        <f t="shared" si="14"/>
        <v>14</v>
      </c>
      <c r="Q85" s="129">
        <f t="shared" si="15"/>
        <v>29.1</v>
      </c>
      <c r="R85" s="129"/>
      <c r="S85" s="129">
        <v>14</v>
      </c>
      <c r="T85" s="129">
        <v>15.1</v>
      </c>
      <c r="U85" s="129"/>
      <c r="V85" s="129"/>
      <c r="W85" s="129"/>
      <c r="X85" s="138" t="s">
        <v>627</v>
      </c>
      <c r="Y85" s="138" t="s">
        <v>68</v>
      </c>
      <c r="Z85" s="141" t="s">
        <v>788</v>
      </c>
      <c r="AA85" s="141" t="s">
        <v>789</v>
      </c>
      <c r="AB85" s="141" t="s">
        <v>135</v>
      </c>
      <c r="AC85" s="140" t="s">
        <v>209</v>
      </c>
      <c r="AD85" s="140" t="s">
        <v>984</v>
      </c>
      <c r="AE85" s="114"/>
      <c r="AF85" s="114"/>
      <c r="AG85" s="130"/>
    </row>
    <row r="86" s="84" customFormat="1" ht="143" customHeight="1" spans="1:33">
      <c r="A86" s="109">
        <f>MAX($A$9:A85)+1</f>
        <v>76</v>
      </c>
      <c r="B86" s="109" t="s">
        <v>985</v>
      </c>
      <c r="C86" s="109" t="s">
        <v>59</v>
      </c>
      <c r="D86" s="111" t="s">
        <v>986</v>
      </c>
      <c r="E86" s="111" t="s">
        <v>189</v>
      </c>
      <c r="F86" s="111" t="s">
        <v>971</v>
      </c>
      <c r="G86" s="111" t="s">
        <v>763</v>
      </c>
      <c r="H86" s="116" t="s">
        <v>987</v>
      </c>
      <c r="I86" s="109" t="s">
        <v>376</v>
      </c>
      <c r="J86" s="118" t="s">
        <v>988</v>
      </c>
      <c r="K86" s="114">
        <v>1</v>
      </c>
      <c r="L86" s="114">
        <v>158</v>
      </c>
      <c r="M86" s="114">
        <v>158</v>
      </c>
      <c r="N86" s="114">
        <v>561</v>
      </c>
      <c r="O86" s="117">
        <v>15.8</v>
      </c>
      <c r="P86" s="117">
        <f t="shared" si="14"/>
        <v>8</v>
      </c>
      <c r="Q86" s="117">
        <f t="shared" si="15"/>
        <v>15.8</v>
      </c>
      <c r="R86" s="117"/>
      <c r="S86" s="117">
        <v>8</v>
      </c>
      <c r="T86" s="117">
        <v>7.8</v>
      </c>
      <c r="U86" s="117"/>
      <c r="V86" s="117"/>
      <c r="W86" s="117"/>
      <c r="X86" s="115" t="s">
        <v>615</v>
      </c>
      <c r="Y86" s="116" t="s">
        <v>95</v>
      </c>
      <c r="Z86" s="115" t="s">
        <v>788</v>
      </c>
      <c r="AA86" s="115" t="s">
        <v>789</v>
      </c>
      <c r="AB86" s="115" t="s">
        <v>135</v>
      </c>
      <c r="AC86" s="140" t="s">
        <v>989</v>
      </c>
      <c r="AD86" s="140" t="s">
        <v>990</v>
      </c>
      <c r="AE86" s="114"/>
      <c r="AF86" s="114"/>
      <c r="AG86" s="130"/>
    </row>
    <row r="87" s="88" customFormat="1" ht="143" customHeight="1" spans="1:33">
      <c r="A87" s="109">
        <f>MAX($A$9:A86)+1</f>
        <v>77</v>
      </c>
      <c r="B87" s="109" t="s">
        <v>991</v>
      </c>
      <c r="C87" s="120" t="s">
        <v>59</v>
      </c>
      <c r="D87" s="111" t="s">
        <v>992</v>
      </c>
      <c r="E87" s="111" t="s">
        <v>189</v>
      </c>
      <c r="F87" s="111" t="s">
        <v>971</v>
      </c>
      <c r="G87" s="111" t="s">
        <v>117</v>
      </c>
      <c r="H87" s="111" t="s">
        <v>993</v>
      </c>
      <c r="I87" s="120" t="s">
        <v>376</v>
      </c>
      <c r="J87" s="113" t="s">
        <v>994</v>
      </c>
      <c r="K87" s="114">
        <v>1</v>
      </c>
      <c r="L87" s="114">
        <v>5</v>
      </c>
      <c r="M87" s="114">
        <v>5</v>
      </c>
      <c r="N87" s="114">
        <v>21</v>
      </c>
      <c r="O87" s="117">
        <v>0.5</v>
      </c>
      <c r="P87" s="117">
        <f t="shared" si="14"/>
        <v>0.3</v>
      </c>
      <c r="Q87" s="117">
        <f t="shared" si="15"/>
        <v>0.5</v>
      </c>
      <c r="R87" s="117"/>
      <c r="S87" s="117">
        <v>0.3</v>
      </c>
      <c r="T87" s="117">
        <v>0.2</v>
      </c>
      <c r="U87" s="117"/>
      <c r="V87" s="117"/>
      <c r="W87" s="117"/>
      <c r="X87" s="116" t="s">
        <v>720</v>
      </c>
      <c r="Y87" s="116" t="s">
        <v>355</v>
      </c>
      <c r="Z87" s="115" t="s">
        <v>788</v>
      </c>
      <c r="AA87" s="145" t="s">
        <v>789</v>
      </c>
      <c r="AB87" s="141" t="s">
        <v>135</v>
      </c>
      <c r="AC87" s="118" t="s">
        <v>953</v>
      </c>
      <c r="AD87" s="118" t="s">
        <v>954</v>
      </c>
      <c r="AE87" s="114"/>
      <c r="AF87" s="114"/>
      <c r="AG87" s="130"/>
    </row>
    <row r="88" s="78" customFormat="1" ht="156" customHeight="1" spans="1:33">
      <c r="A88" s="109">
        <f>MAX($A$9:A87)+1</f>
        <v>78</v>
      </c>
      <c r="B88" s="110" t="s">
        <v>995</v>
      </c>
      <c r="C88" s="109" t="s">
        <v>59</v>
      </c>
      <c r="D88" s="112" t="s">
        <v>996</v>
      </c>
      <c r="E88" s="111" t="s">
        <v>189</v>
      </c>
      <c r="F88" s="112" t="s">
        <v>997</v>
      </c>
      <c r="G88" s="110"/>
      <c r="H88" s="111" t="s">
        <v>998</v>
      </c>
      <c r="I88" s="110" t="s">
        <v>376</v>
      </c>
      <c r="J88" s="113" t="s">
        <v>999</v>
      </c>
      <c r="K88" s="114">
        <v>1</v>
      </c>
      <c r="L88" s="114">
        <v>12814</v>
      </c>
      <c r="M88" s="114">
        <v>421</v>
      </c>
      <c r="N88" s="114">
        <v>1179</v>
      </c>
      <c r="O88" s="117">
        <v>64.07</v>
      </c>
      <c r="P88" s="129">
        <f t="shared" si="14"/>
        <v>32</v>
      </c>
      <c r="Q88" s="129">
        <f t="shared" si="15"/>
        <v>64.07</v>
      </c>
      <c r="R88" s="129"/>
      <c r="S88" s="129">
        <v>32</v>
      </c>
      <c r="T88" s="129">
        <v>32.07</v>
      </c>
      <c r="U88" s="129"/>
      <c r="V88" s="129"/>
      <c r="W88" s="129"/>
      <c r="X88" s="138" t="s">
        <v>607</v>
      </c>
      <c r="Y88" s="116" t="s">
        <v>110</v>
      </c>
      <c r="Z88" s="141" t="s">
        <v>788</v>
      </c>
      <c r="AA88" s="141" t="s">
        <v>789</v>
      </c>
      <c r="AB88" s="141" t="s">
        <v>135</v>
      </c>
      <c r="AC88" s="142" t="s">
        <v>1000</v>
      </c>
      <c r="AD88" s="118" t="s">
        <v>610</v>
      </c>
      <c r="AE88" s="114"/>
      <c r="AF88" s="114"/>
      <c r="AG88" s="130"/>
    </row>
    <row r="89" s="82" customFormat="1" ht="142" customHeight="1" spans="1:33">
      <c r="A89" s="114">
        <f>MAX($A$9:A88)+1</f>
        <v>79</v>
      </c>
      <c r="B89" s="117" t="s">
        <v>1001</v>
      </c>
      <c r="C89" s="117" t="s">
        <v>59</v>
      </c>
      <c r="D89" s="115" t="s">
        <v>1002</v>
      </c>
      <c r="E89" s="116" t="s">
        <v>189</v>
      </c>
      <c r="F89" s="116" t="s">
        <v>997</v>
      </c>
      <c r="G89" s="116" t="s">
        <v>117</v>
      </c>
      <c r="H89" s="116" t="s">
        <v>977</v>
      </c>
      <c r="I89" s="117" t="s">
        <v>376</v>
      </c>
      <c r="J89" s="118" t="s">
        <v>1003</v>
      </c>
      <c r="K89" s="114">
        <v>1</v>
      </c>
      <c r="L89" s="114">
        <v>1993</v>
      </c>
      <c r="M89" s="114">
        <v>42</v>
      </c>
      <c r="N89" s="114">
        <v>147</v>
      </c>
      <c r="O89" s="117">
        <v>9.965</v>
      </c>
      <c r="P89" s="117">
        <f t="shared" si="14"/>
        <v>5</v>
      </c>
      <c r="Q89" s="117">
        <f t="shared" si="15"/>
        <v>9.965</v>
      </c>
      <c r="R89" s="117"/>
      <c r="S89" s="117">
        <v>5</v>
      </c>
      <c r="T89" s="117">
        <v>4.965</v>
      </c>
      <c r="U89" s="117"/>
      <c r="V89" s="117"/>
      <c r="W89" s="117"/>
      <c r="X89" s="116" t="s">
        <v>638</v>
      </c>
      <c r="Y89" s="116" t="s">
        <v>639</v>
      </c>
      <c r="Z89" s="115" t="s">
        <v>788</v>
      </c>
      <c r="AA89" s="115" t="s">
        <v>789</v>
      </c>
      <c r="AB89" s="141" t="s">
        <v>135</v>
      </c>
      <c r="AC89" s="142" t="s">
        <v>1004</v>
      </c>
      <c r="AD89" s="140" t="s">
        <v>1005</v>
      </c>
      <c r="AE89" s="114"/>
      <c r="AF89" s="114"/>
      <c r="AG89" s="114"/>
    </row>
    <row r="90" s="78" customFormat="1" ht="142" customHeight="1" spans="1:33">
      <c r="A90" s="109">
        <f>MAX($A$9:A89)+1</f>
        <v>80</v>
      </c>
      <c r="B90" s="110" t="s">
        <v>1006</v>
      </c>
      <c r="C90" s="117" t="s">
        <v>59</v>
      </c>
      <c r="D90" s="115" t="s">
        <v>1007</v>
      </c>
      <c r="E90" s="116" t="s">
        <v>189</v>
      </c>
      <c r="F90" s="116" t="s">
        <v>997</v>
      </c>
      <c r="G90" s="116" t="s">
        <v>117</v>
      </c>
      <c r="H90" s="118" t="s">
        <v>627</v>
      </c>
      <c r="I90" s="117" t="s">
        <v>376</v>
      </c>
      <c r="J90" s="118" t="s">
        <v>1008</v>
      </c>
      <c r="K90" s="114">
        <v>1</v>
      </c>
      <c r="L90" s="114">
        <v>21557.2</v>
      </c>
      <c r="M90" s="114">
        <v>760</v>
      </c>
      <c r="N90" s="114">
        <v>2841</v>
      </c>
      <c r="O90" s="117">
        <v>107.786</v>
      </c>
      <c r="P90" s="129">
        <f t="shared" si="14"/>
        <v>53</v>
      </c>
      <c r="Q90" s="129">
        <f t="shared" si="15"/>
        <v>107.786</v>
      </c>
      <c r="R90" s="129"/>
      <c r="S90" s="129">
        <v>53</v>
      </c>
      <c r="T90" s="129">
        <v>54.786</v>
      </c>
      <c r="U90" s="129"/>
      <c r="V90" s="129"/>
      <c r="W90" s="129"/>
      <c r="X90" s="138" t="s">
        <v>627</v>
      </c>
      <c r="Y90" s="138" t="s">
        <v>68</v>
      </c>
      <c r="Z90" s="141" t="s">
        <v>788</v>
      </c>
      <c r="AA90" s="141" t="s">
        <v>789</v>
      </c>
      <c r="AB90" s="141" t="s">
        <v>135</v>
      </c>
      <c r="AC90" s="140" t="s">
        <v>209</v>
      </c>
      <c r="AD90" s="140" t="s">
        <v>1009</v>
      </c>
      <c r="AE90" s="114"/>
      <c r="AF90" s="114"/>
      <c r="AG90" s="130"/>
    </row>
    <row r="91" s="84" customFormat="1" ht="93" customHeight="1" spans="1:33">
      <c r="A91" s="109">
        <f>MAX($A$9:A90)+1</f>
        <v>81</v>
      </c>
      <c r="B91" s="109" t="s">
        <v>1010</v>
      </c>
      <c r="C91" s="109" t="s">
        <v>59</v>
      </c>
      <c r="D91" s="111" t="s">
        <v>1011</v>
      </c>
      <c r="E91" s="111" t="s">
        <v>189</v>
      </c>
      <c r="F91" s="111" t="s">
        <v>997</v>
      </c>
      <c r="G91" s="111" t="s">
        <v>117</v>
      </c>
      <c r="H91" s="116" t="s">
        <v>1012</v>
      </c>
      <c r="I91" s="109" t="s">
        <v>376</v>
      </c>
      <c r="J91" s="118" t="s">
        <v>1013</v>
      </c>
      <c r="K91" s="114">
        <v>1</v>
      </c>
      <c r="L91" s="114">
        <v>4801</v>
      </c>
      <c r="M91" s="114">
        <v>104</v>
      </c>
      <c r="N91" s="114">
        <v>368</v>
      </c>
      <c r="O91" s="117">
        <v>24.005</v>
      </c>
      <c r="P91" s="117">
        <f t="shared" si="14"/>
        <v>12</v>
      </c>
      <c r="Q91" s="117">
        <f t="shared" si="15"/>
        <v>24.005</v>
      </c>
      <c r="R91" s="117"/>
      <c r="S91" s="117">
        <v>12</v>
      </c>
      <c r="T91" s="117">
        <v>12.005</v>
      </c>
      <c r="U91" s="117"/>
      <c r="V91" s="117"/>
      <c r="W91" s="117"/>
      <c r="X91" s="115" t="s">
        <v>615</v>
      </c>
      <c r="Y91" s="116" t="s">
        <v>95</v>
      </c>
      <c r="Z91" s="115" t="s">
        <v>788</v>
      </c>
      <c r="AA91" s="115" t="s">
        <v>789</v>
      </c>
      <c r="AB91" s="115" t="s">
        <v>135</v>
      </c>
      <c r="AC91" s="140" t="s">
        <v>1014</v>
      </c>
      <c r="AD91" s="140" t="s">
        <v>1015</v>
      </c>
      <c r="AE91" s="114"/>
      <c r="AF91" s="114"/>
      <c r="AG91" s="130"/>
    </row>
    <row r="92" s="78" customFormat="1" ht="104" customHeight="1" spans="1:33">
      <c r="A92" s="109">
        <f>MAX($A$9:A91)+1</f>
        <v>82</v>
      </c>
      <c r="B92" s="109" t="s">
        <v>1016</v>
      </c>
      <c r="C92" s="109">
        <v>2024</v>
      </c>
      <c r="D92" s="112" t="s">
        <v>1017</v>
      </c>
      <c r="E92" s="111" t="s">
        <v>189</v>
      </c>
      <c r="F92" s="112" t="s">
        <v>997</v>
      </c>
      <c r="G92" s="110"/>
      <c r="H92" s="111" t="s">
        <v>620</v>
      </c>
      <c r="I92" s="110" t="s">
        <v>376</v>
      </c>
      <c r="J92" s="113" t="s">
        <v>1018</v>
      </c>
      <c r="K92" s="114">
        <v>1</v>
      </c>
      <c r="L92" s="114">
        <v>482</v>
      </c>
      <c r="M92" s="114">
        <v>88</v>
      </c>
      <c r="N92" s="114"/>
      <c r="O92" s="117">
        <v>2.41</v>
      </c>
      <c r="P92" s="129">
        <f t="shared" si="14"/>
        <v>1.2</v>
      </c>
      <c r="Q92" s="129">
        <f t="shared" si="15"/>
        <v>2.41</v>
      </c>
      <c r="R92" s="129"/>
      <c r="S92" s="129">
        <v>1.2</v>
      </c>
      <c r="T92" s="129">
        <v>1.21</v>
      </c>
      <c r="U92" s="129"/>
      <c r="V92" s="129"/>
      <c r="W92" s="129"/>
      <c r="X92" s="138" t="s">
        <v>622</v>
      </c>
      <c r="Y92" s="138" t="s">
        <v>132</v>
      </c>
      <c r="Z92" s="141" t="s">
        <v>788</v>
      </c>
      <c r="AA92" s="141" t="s">
        <v>789</v>
      </c>
      <c r="AB92" s="141" t="s">
        <v>135</v>
      </c>
      <c r="AC92" s="140" t="s">
        <v>1014</v>
      </c>
      <c r="AD92" s="140" t="s">
        <v>1015</v>
      </c>
      <c r="AE92" s="114"/>
      <c r="AF92" s="114"/>
      <c r="AG92" s="130"/>
    </row>
    <row r="93" s="83" customFormat="1" ht="129" customHeight="1" spans="1:33">
      <c r="A93" s="114">
        <f>MAX($A$9:A92)+1</f>
        <v>83</v>
      </c>
      <c r="B93" s="117" t="s">
        <v>1019</v>
      </c>
      <c r="C93" s="117" t="s">
        <v>59</v>
      </c>
      <c r="D93" s="119" t="s">
        <v>1020</v>
      </c>
      <c r="E93" s="116" t="s">
        <v>189</v>
      </c>
      <c r="F93" s="116" t="s">
        <v>997</v>
      </c>
      <c r="G93" s="116" t="s">
        <v>117</v>
      </c>
      <c r="H93" s="116" t="s">
        <v>644</v>
      </c>
      <c r="I93" s="117" t="s">
        <v>376</v>
      </c>
      <c r="J93" s="118" t="s">
        <v>1021</v>
      </c>
      <c r="K93" s="114">
        <v>1</v>
      </c>
      <c r="L93" s="114">
        <v>731.5</v>
      </c>
      <c r="M93" s="114">
        <v>66</v>
      </c>
      <c r="N93" s="114">
        <v>350</v>
      </c>
      <c r="O93" s="117">
        <v>3.6075</v>
      </c>
      <c r="P93" s="117">
        <f t="shared" si="14"/>
        <v>1.8</v>
      </c>
      <c r="Q93" s="117">
        <f t="shared" si="15"/>
        <v>3.6075</v>
      </c>
      <c r="R93" s="117"/>
      <c r="S93" s="117">
        <v>1.8</v>
      </c>
      <c r="T93" s="117">
        <v>1.8075</v>
      </c>
      <c r="U93" s="117"/>
      <c r="V93" s="117"/>
      <c r="W93" s="117"/>
      <c r="X93" s="119" t="s">
        <v>644</v>
      </c>
      <c r="Y93" s="119" t="s">
        <v>88</v>
      </c>
      <c r="Z93" s="115" t="s">
        <v>788</v>
      </c>
      <c r="AA93" s="115" t="s">
        <v>789</v>
      </c>
      <c r="AB93" s="115" t="s">
        <v>135</v>
      </c>
      <c r="AC93" s="118" t="s">
        <v>1022</v>
      </c>
      <c r="AD93" s="118" t="s">
        <v>1022</v>
      </c>
      <c r="AE93" s="114"/>
      <c r="AF93" s="114"/>
      <c r="AG93" s="117"/>
    </row>
    <row r="94" s="78" customFormat="1" ht="30" hidden="1" customHeight="1" spans="1:33">
      <c r="A94" s="108" t="s">
        <v>56</v>
      </c>
      <c r="B94" s="107" t="s">
        <v>194</v>
      </c>
      <c r="C94" s="107"/>
      <c r="D94" s="107"/>
      <c r="E94" s="107"/>
      <c r="F94" s="107"/>
      <c r="G94" s="107"/>
      <c r="H94" s="107"/>
      <c r="I94" s="107"/>
      <c r="J94" s="107"/>
      <c r="K94" s="128"/>
      <c r="L94" s="128"/>
      <c r="M94" s="128"/>
      <c r="N94" s="128"/>
      <c r="O94" s="128"/>
      <c r="P94" s="128"/>
      <c r="Q94" s="137"/>
      <c r="R94" s="137"/>
      <c r="S94" s="137"/>
      <c r="T94" s="137"/>
      <c r="U94" s="137"/>
      <c r="V94" s="137"/>
      <c r="W94" s="137"/>
      <c r="X94" s="128"/>
      <c r="Y94" s="128"/>
      <c r="Z94" s="128"/>
      <c r="AA94" s="128"/>
      <c r="AB94" s="128"/>
      <c r="AC94" s="128"/>
      <c r="AD94" s="128"/>
      <c r="AE94" s="128"/>
      <c r="AF94" s="128"/>
      <c r="AG94" s="128"/>
    </row>
    <row r="95" s="78" customFormat="1" ht="30" hidden="1" customHeight="1" spans="1:33">
      <c r="A95" s="108" t="s">
        <v>56</v>
      </c>
      <c r="B95" s="107" t="s">
        <v>195</v>
      </c>
      <c r="C95" s="107"/>
      <c r="D95" s="107"/>
      <c r="E95" s="107"/>
      <c r="F95" s="107"/>
      <c r="G95" s="107"/>
      <c r="H95" s="107"/>
      <c r="I95" s="107"/>
      <c r="J95" s="107"/>
      <c r="K95" s="128">
        <f t="shared" ref="K95:T95" si="16">SUM(K96:K104)</f>
        <v>9</v>
      </c>
      <c r="L95" s="128">
        <f t="shared" si="16"/>
        <v>2229.29</v>
      </c>
      <c r="M95" s="128">
        <f t="shared" si="16"/>
        <v>468</v>
      </c>
      <c r="N95" s="128">
        <f t="shared" si="16"/>
        <v>1981</v>
      </c>
      <c r="O95" s="128">
        <f t="shared" si="16"/>
        <v>34.47735</v>
      </c>
      <c r="P95" s="128">
        <f t="shared" si="16"/>
        <v>34.47735</v>
      </c>
      <c r="Q95" s="137">
        <f t="shared" si="16"/>
        <v>34.47735</v>
      </c>
      <c r="R95" s="137">
        <f t="shared" si="16"/>
        <v>0</v>
      </c>
      <c r="S95" s="137">
        <f t="shared" si="16"/>
        <v>34.47735</v>
      </c>
      <c r="T95" s="137">
        <f t="shared" si="16"/>
        <v>0</v>
      </c>
      <c r="U95" s="137">
        <f t="shared" ref="U95:AE95" si="17">SUM(U96:U104)</f>
        <v>0</v>
      </c>
      <c r="V95" s="137">
        <f t="shared" si="17"/>
        <v>0</v>
      </c>
      <c r="W95" s="137">
        <f t="shared" si="17"/>
        <v>0</v>
      </c>
      <c r="X95" s="128"/>
      <c r="Y95" s="128"/>
      <c r="Z95" s="128"/>
      <c r="AA95" s="128"/>
      <c r="AB95" s="128"/>
      <c r="AC95" s="128"/>
      <c r="AD95" s="128"/>
      <c r="AE95" s="128"/>
      <c r="AF95" s="128"/>
      <c r="AG95" s="128"/>
    </row>
    <row r="96" s="86" customFormat="1" ht="159" customHeight="1" spans="1:33">
      <c r="A96" s="109">
        <f>MAX($A$9:A95)+1</f>
        <v>84</v>
      </c>
      <c r="B96" s="109" t="s">
        <v>1023</v>
      </c>
      <c r="C96" s="109" t="s">
        <v>59</v>
      </c>
      <c r="D96" s="111" t="s">
        <v>1024</v>
      </c>
      <c r="E96" s="111" t="s">
        <v>1025</v>
      </c>
      <c r="F96" s="111" t="s">
        <v>1026</v>
      </c>
      <c r="G96" s="111" t="s">
        <v>117</v>
      </c>
      <c r="H96" s="111" t="s">
        <v>1027</v>
      </c>
      <c r="I96" s="117" t="s">
        <v>376</v>
      </c>
      <c r="J96" s="113" t="s">
        <v>1028</v>
      </c>
      <c r="K96" s="114">
        <v>1</v>
      </c>
      <c r="L96" s="114">
        <v>100</v>
      </c>
      <c r="M96" s="114">
        <v>10</v>
      </c>
      <c r="N96" s="114">
        <v>47</v>
      </c>
      <c r="O96" s="117">
        <v>4</v>
      </c>
      <c r="P96" s="117">
        <f t="shared" ref="P96:P104" si="18">R96+S96+U96+W96</f>
        <v>4</v>
      </c>
      <c r="Q96" s="117">
        <f t="shared" ref="Q96:Q104" si="19">R96+S96+T96+U96+V96</f>
        <v>4</v>
      </c>
      <c r="R96" s="117"/>
      <c r="S96" s="117">
        <v>4</v>
      </c>
      <c r="T96" s="117"/>
      <c r="U96" s="117"/>
      <c r="V96" s="129"/>
      <c r="W96" s="129"/>
      <c r="X96" s="116" t="s">
        <v>747</v>
      </c>
      <c r="Y96" s="116" t="s">
        <v>102</v>
      </c>
      <c r="Z96" s="116" t="s">
        <v>1029</v>
      </c>
      <c r="AA96" s="116" t="s">
        <v>202</v>
      </c>
      <c r="AB96" s="116" t="s">
        <v>135</v>
      </c>
      <c r="AC96" s="118" t="s">
        <v>1030</v>
      </c>
      <c r="AD96" s="118" t="s">
        <v>872</v>
      </c>
      <c r="AE96" s="114"/>
      <c r="AF96" s="114"/>
      <c r="AG96" s="114"/>
    </row>
    <row r="97" s="78" customFormat="1" ht="172" customHeight="1" spans="1:33">
      <c r="A97" s="109">
        <f>MAX($A$9:A96)+1</f>
        <v>85</v>
      </c>
      <c r="B97" s="110" t="s">
        <v>1031</v>
      </c>
      <c r="C97" s="117" t="s">
        <v>59</v>
      </c>
      <c r="D97" s="115" t="s">
        <v>1032</v>
      </c>
      <c r="E97" s="116" t="s">
        <v>1025</v>
      </c>
      <c r="F97" s="116" t="s">
        <v>1026</v>
      </c>
      <c r="G97" s="116" t="s">
        <v>117</v>
      </c>
      <c r="H97" s="118" t="s">
        <v>1033</v>
      </c>
      <c r="I97" s="117" t="s">
        <v>376</v>
      </c>
      <c r="J97" s="118" t="s">
        <v>1034</v>
      </c>
      <c r="K97" s="114">
        <v>1</v>
      </c>
      <c r="L97" s="114">
        <v>210.69</v>
      </c>
      <c r="M97" s="114">
        <v>57</v>
      </c>
      <c r="N97" s="114">
        <v>195</v>
      </c>
      <c r="O97" s="117">
        <v>8.4276</v>
      </c>
      <c r="P97" s="129">
        <f t="shared" si="18"/>
        <v>8.4276</v>
      </c>
      <c r="Q97" s="129">
        <f t="shared" si="19"/>
        <v>8.4276</v>
      </c>
      <c r="R97" s="129"/>
      <c r="S97" s="129">
        <v>8.4276</v>
      </c>
      <c r="T97" s="129"/>
      <c r="U97" s="129"/>
      <c r="V97" s="129"/>
      <c r="W97" s="129"/>
      <c r="X97" s="138" t="s">
        <v>627</v>
      </c>
      <c r="Y97" s="138" t="s">
        <v>68</v>
      </c>
      <c r="Z97" s="138" t="s">
        <v>1029</v>
      </c>
      <c r="AA97" s="138" t="s">
        <v>202</v>
      </c>
      <c r="AB97" s="138" t="s">
        <v>135</v>
      </c>
      <c r="AC97" s="140" t="s">
        <v>209</v>
      </c>
      <c r="AD97" s="140" t="s">
        <v>1035</v>
      </c>
      <c r="AE97" s="114"/>
      <c r="AF97" s="114"/>
      <c r="AG97" s="130"/>
    </row>
    <row r="98" s="84" customFormat="1" ht="172" customHeight="1" spans="1:33">
      <c r="A98" s="109">
        <f>MAX($A$9:A97)+1</f>
        <v>86</v>
      </c>
      <c r="B98" s="109" t="s">
        <v>1036</v>
      </c>
      <c r="C98" s="109" t="s">
        <v>59</v>
      </c>
      <c r="D98" s="111" t="s">
        <v>1037</v>
      </c>
      <c r="E98" s="115" t="s">
        <v>1025</v>
      </c>
      <c r="F98" s="115" t="s">
        <v>1026</v>
      </c>
      <c r="G98" s="111" t="s">
        <v>117</v>
      </c>
      <c r="H98" s="116" t="s">
        <v>1038</v>
      </c>
      <c r="I98" s="109" t="s">
        <v>376</v>
      </c>
      <c r="J98" s="118" t="s">
        <v>1039</v>
      </c>
      <c r="K98" s="114">
        <v>1</v>
      </c>
      <c r="L98" s="114">
        <v>15</v>
      </c>
      <c r="M98" s="114">
        <v>1</v>
      </c>
      <c r="N98" s="114">
        <v>5</v>
      </c>
      <c r="O98" s="117">
        <v>0.6</v>
      </c>
      <c r="P98" s="117">
        <f t="shared" si="18"/>
        <v>0.6</v>
      </c>
      <c r="Q98" s="117">
        <f t="shared" si="19"/>
        <v>0.6</v>
      </c>
      <c r="R98" s="117"/>
      <c r="S98" s="117">
        <v>0.6</v>
      </c>
      <c r="T98" s="117"/>
      <c r="U98" s="117"/>
      <c r="V98" s="117"/>
      <c r="W98" s="117"/>
      <c r="X98" s="115" t="s">
        <v>615</v>
      </c>
      <c r="Y98" s="116" t="s">
        <v>95</v>
      </c>
      <c r="Z98" s="116" t="s">
        <v>1029</v>
      </c>
      <c r="AA98" s="116" t="s">
        <v>202</v>
      </c>
      <c r="AB98" s="116" t="s">
        <v>135</v>
      </c>
      <c r="AC98" s="140" t="s">
        <v>1040</v>
      </c>
      <c r="AD98" s="118" t="s">
        <v>761</v>
      </c>
      <c r="AE98" s="114"/>
      <c r="AF98" s="114"/>
      <c r="AG98" s="130"/>
    </row>
    <row r="99" s="83" customFormat="1" ht="146" customHeight="1" spans="1:33">
      <c r="A99" s="114">
        <f>MAX($A$9:A98)+1</f>
        <v>87</v>
      </c>
      <c r="B99" s="117" t="s">
        <v>1041</v>
      </c>
      <c r="C99" s="117" t="s">
        <v>59</v>
      </c>
      <c r="D99" s="119" t="s">
        <v>1042</v>
      </c>
      <c r="E99" s="116" t="s">
        <v>1025</v>
      </c>
      <c r="F99" s="116" t="s">
        <v>1026</v>
      </c>
      <c r="G99" s="116" t="s">
        <v>117</v>
      </c>
      <c r="H99" s="116" t="s">
        <v>644</v>
      </c>
      <c r="I99" s="117" t="s">
        <v>376</v>
      </c>
      <c r="J99" s="118" t="s">
        <v>1043</v>
      </c>
      <c r="K99" s="114">
        <v>1</v>
      </c>
      <c r="L99" s="114">
        <v>138.5</v>
      </c>
      <c r="M99" s="114">
        <v>55</v>
      </c>
      <c r="N99" s="114">
        <v>254</v>
      </c>
      <c r="O99" s="117">
        <v>5.492</v>
      </c>
      <c r="P99" s="117">
        <f t="shared" si="18"/>
        <v>5.492</v>
      </c>
      <c r="Q99" s="117">
        <f t="shared" si="19"/>
        <v>5.492</v>
      </c>
      <c r="R99" s="117"/>
      <c r="S99" s="117">
        <v>5.492</v>
      </c>
      <c r="T99" s="117"/>
      <c r="U99" s="117"/>
      <c r="V99" s="117"/>
      <c r="W99" s="117"/>
      <c r="X99" s="119" t="s">
        <v>644</v>
      </c>
      <c r="Y99" s="119" t="s">
        <v>88</v>
      </c>
      <c r="Z99" s="119" t="s">
        <v>1029</v>
      </c>
      <c r="AA99" s="119" t="s">
        <v>202</v>
      </c>
      <c r="AB99" s="119" t="s">
        <v>135</v>
      </c>
      <c r="AC99" s="118" t="s">
        <v>1044</v>
      </c>
      <c r="AD99" s="118" t="s">
        <v>1044</v>
      </c>
      <c r="AE99" s="114"/>
      <c r="AF99" s="114"/>
      <c r="AG99" s="117"/>
    </row>
    <row r="100" s="83" customFormat="1" ht="136" customHeight="1" spans="1:33">
      <c r="A100" s="114">
        <f>MAX($A$9:A99)+1</f>
        <v>88</v>
      </c>
      <c r="B100" s="117" t="s">
        <v>1045</v>
      </c>
      <c r="C100" s="117" t="s">
        <v>59</v>
      </c>
      <c r="D100" s="119" t="s">
        <v>1046</v>
      </c>
      <c r="E100" s="116" t="s">
        <v>1025</v>
      </c>
      <c r="F100" s="116" t="s">
        <v>1047</v>
      </c>
      <c r="G100" s="116" t="s">
        <v>117</v>
      </c>
      <c r="H100" s="116" t="s">
        <v>644</v>
      </c>
      <c r="I100" s="117" t="s">
        <v>376</v>
      </c>
      <c r="J100" s="118" t="s">
        <v>1048</v>
      </c>
      <c r="K100" s="114">
        <v>1</v>
      </c>
      <c r="L100" s="114">
        <v>1480.7</v>
      </c>
      <c r="M100" s="114">
        <v>286</v>
      </c>
      <c r="N100" s="114">
        <v>1163</v>
      </c>
      <c r="O100" s="117">
        <v>13.3263</v>
      </c>
      <c r="P100" s="117">
        <f t="shared" si="18"/>
        <v>13.3263</v>
      </c>
      <c r="Q100" s="117">
        <f t="shared" si="19"/>
        <v>13.3263</v>
      </c>
      <c r="R100" s="117"/>
      <c r="S100" s="117">
        <v>13.3263</v>
      </c>
      <c r="T100" s="117"/>
      <c r="U100" s="117"/>
      <c r="V100" s="117"/>
      <c r="W100" s="117"/>
      <c r="X100" s="119" t="s">
        <v>644</v>
      </c>
      <c r="Y100" s="119" t="s">
        <v>88</v>
      </c>
      <c r="Z100" s="119" t="s">
        <v>1029</v>
      </c>
      <c r="AA100" s="119" t="s">
        <v>202</v>
      </c>
      <c r="AB100" s="119" t="s">
        <v>135</v>
      </c>
      <c r="AC100" s="118" t="s">
        <v>1049</v>
      </c>
      <c r="AD100" s="118" t="s">
        <v>1049</v>
      </c>
      <c r="AE100" s="114"/>
      <c r="AF100" s="114"/>
      <c r="AG100" s="117"/>
    </row>
    <row r="101" s="84" customFormat="1" ht="127" customHeight="1" spans="1:33">
      <c r="A101" s="109">
        <f>MAX($A$9:A100)+1</f>
        <v>89</v>
      </c>
      <c r="B101" s="109" t="s">
        <v>1050</v>
      </c>
      <c r="C101" s="109" t="s">
        <v>59</v>
      </c>
      <c r="D101" s="111" t="s">
        <v>1051</v>
      </c>
      <c r="E101" s="111" t="s">
        <v>1025</v>
      </c>
      <c r="F101" s="111" t="s">
        <v>1047</v>
      </c>
      <c r="G101" s="111" t="s">
        <v>117</v>
      </c>
      <c r="H101" s="116" t="s">
        <v>1052</v>
      </c>
      <c r="I101" s="109" t="s">
        <v>376</v>
      </c>
      <c r="J101" s="118" t="s">
        <v>1053</v>
      </c>
      <c r="K101" s="114">
        <v>1</v>
      </c>
      <c r="L101" s="114">
        <v>119.9</v>
      </c>
      <c r="M101" s="114">
        <v>23</v>
      </c>
      <c r="N101" s="114">
        <v>135</v>
      </c>
      <c r="O101" s="117">
        <v>1.0791</v>
      </c>
      <c r="P101" s="117">
        <f t="shared" si="18"/>
        <v>1.0791</v>
      </c>
      <c r="Q101" s="117">
        <f t="shared" si="19"/>
        <v>1.0791</v>
      </c>
      <c r="R101" s="117"/>
      <c r="S101" s="117">
        <v>1.0791</v>
      </c>
      <c r="T101" s="117"/>
      <c r="U101" s="117"/>
      <c r="V101" s="117"/>
      <c r="W101" s="117"/>
      <c r="X101" s="115" t="s">
        <v>615</v>
      </c>
      <c r="Y101" s="116" t="s">
        <v>95</v>
      </c>
      <c r="Z101" s="116" t="s">
        <v>1029</v>
      </c>
      <c r="AA101" s="116" t="s">
        <v>202</v>
      </c>
      <c r="AB101" s="116" t="s">
        <v>135</v>
      </c>
      <c r="AC101" s="118" t="s">
        <v>1054</v>
      </c>
      <c r="AD101" s="140" t="s">
        <v>1055</v>
      </c>
      <c r="AE101" s="114"/>
      <c r="AF101" s="114"/>
      <c r="AG101" s="130"/>
    </row>
    <row r="102" s="78" customFormat="1" ht="127" customHeight="1" spans="1:33">
      <c r="A102" s="109">
        <f>MAX($A$9:A101)+1</f>
        <v>90</v>
      </c>
      <c r="B102" s="110" t="s">
        <v>1056</v>
      </c>
      <c r="C102" s="117" t="s">
        <v>59</v>
      </c>
      <c r="D102" s="115" t="s">
        <v>1057</v>
      </c>
      <c r="E102" s="116" t="s">
        <v>1025</v>
      </c>
      <c r="F102" s="116" t="s">
        <v>1047</v>
      </c>
      <c r="G102" s="116" t="s">
        <v>117</v>
      </c>
      <c r="H102" s="118" t="s">
        <v>659</v>
      </c>
      <c r="I102" s="117" t="s">
        <v>376</v>
      </c>
      <c r="J102" s="118" t="s">
        <v>1058</v>
      </c>
      <c r="K102" s="114">
        <v>1</v>
      </c>
      <c r="L102" s="114">
        <v>20.8</v>
      </c>
      <c r="M102" s="114">
        <v>6</v>
      </c>
      <c r="N102" s="114">
        <v>21</v>
      </c>
      <c r="O102" s="117">
        <v>0.1872</v>
      </c>
      <c r="P102" s="129">
        <f t="shared" si="18"/>
        <v>0.1872</v>
      </c>
      <c r="Q102" s="129">
        <f t="shared" si="19"/>
        <v>0.1872</v>
      </c>
      <c r="R102" s="129"/>
      <c r="S102" s="129">
        <v>0.1872</v>
      </c>
      <c r="T102" s="129"/>
      <c r="U102" s="129"/>
      <c r="V102" s="129"/>
      <c r="W102" s="129"/>
      <c r="X102" s="138" t="s">
        <v>627</v>
      </c>
      <c r="Y102" s="138" t="s">
        <v>68</v>
      </c>
      <c r="Z102" s="138" t="s">
        <v>1029</v>
      </c>
      <c r="AA102" s="138" t="s">
        <v>202</v>
      </c>
      <c r="AB102" s="138" t="s">
        <v>135</v>
      </c>
      <c r="AC102" s="140" t="s">
        <v>209</v>
      </c>
      <c r="AD102" s="140" t="s">
        <v>1059</v>
      </c>
      <c r="AE102" s="114"/>
      <c r="AF102" s="114"/>
      <c r="AG102" s="130"/>
    </row>
    <row r="103" s="78" customFormat="1" ht="158" customHeight="1" spans="1:33">
      <c r="A103" s="109">
        <f>MAX($A$9:A102)+1</f>
        <v>91</v>
      </c>
      <c r="B103" s="110" t="s">
        <v>1060</v>
      </c>
      <c r="C103" s="117" t="s">
        <v>59</v>
      </c>
      <c r="D103" s="115" t="s">
        <v>1061</v>
      </c>
      <c r="E103" s="116" t="s">
        <v>1025</v>
      </c>
      <c r="F103" s="116" t="s">
        <v>1062</v>
      </c>
      <c r="G103" s="116" t="s">
        <v>117</v>
      </c>
      <c r="H103" s="118" t="s">
        <v>1063</v>
      </c>
      <c r="I103" s="117" t="s">
        <v>376</v>
      </c>
      <c r="J103" s="118" t="s">
        <v>1064</v>
      </c>
      <c r="K103" s="114">
        <v>1</v>
      </c>
      <c r="L103" s="114">
        <v>23.8</v>
      </c>
      <c r="M103" s="114">
        <v>7</v>
      </c>
      <c r="N103" s="114">
        <v>26</v>
      </c>
      <c r="O103" s="117">
        <v>0.2261</v>
      </c>
      <c r="P103" s="129">
        <f t="shared" si="18"/>
        <v>0.2261</v>
      </c>
      <c r="Q103" s="129">
        <f t="shared" si="19"/>
        <v>0.2261</v>
      </c>
      <c r="R103" s="129"/>
      <c r="S103" s="129">
        <v>0.2261</v>
      </c>
      <c r="T103" s="129"/>
      <c r="U103" s="129"/>
      <c r="V103" s="129"/>
      <c r="W103" s="129"/>
      <c r="X103" s="138" t="s">
        <v>627</v>
      </c>
      <c r="Y103" s="138" t="s">
        <v>68</v>
      </c>
      <c r="Z103" s="138" t="s">
        <v>1029</v>
      </c>
      <c r="AA103" s="138" t="s">
        <v>202</v>
      </c>
      <c r="AB103" s="138" t="s">
        <v>135</v>
      </c>
      <c r="AC103" s="140" t="s">
        <v>209</v>
      </c>
      <c r="AD103" s="140" t="s">
        <v>1065</v>
      </c>
      <c r="AE103" s="114"/>
      <c r="AF103" s="114"/>
      <c r="AG103" s="130"/>
    </row>
    <row r="104" s="84" customFormat="1" ht="118" customHeight="1" spans="1:33">
      <c r="A104" s="109">
        <f>MAX($A$9:A103)+1</f>
        <v>92</v>
      </c>
      <c r="B104" s="109" t="s">
        <v>1066</v>
      </c>
      <c r="C104" s="109" t="s">
        <v>59</v>
      </c>
      <c r="D104" s="111" t="s">
        <v>1067</v>
      </c>
      <c r="E104" s="111" t="s">
        <v>1025</v>
      </c>
      <c r="F104" s="111" t="s">
        <v>1062</v>
      </c>
      <c r="G104" s="111" t="s">
        <v>117</v>
      </c>
      <c r="H104" s="116" t="s">
        <v>1052</v>
      </c>
      <c r="I104" s="109" t="s">
        <v>376</v>
      </c>
      <c r="J104" s="118" t="s">
        <v>1068</v>
      </c>
      <c r="K104" s="114">
        <v>1</v>
      </c>
      <c r="L104" s="114">
        <v>119.9</v>
      </c>
      <c r="M104" s="114">
        <v>23</v>
      </c>
      <c r="N104" s="114">
        <v>135</v>
      </c>
      <c r="O104" s="117">
        <v>1.13905</v>
      </c>
      <c r="P104" s="117">
        <f t="shared" si="18"/>
        <v>1.13905</v>
      </c>
      <c r="Q104" s="117">
        <f t="shared" si="19"/>
        <v>1.13905</v>
      </c>
      <c r="R104" s="117"/>
      <c r="S104" s="117">
        <v>1.13905</v>
      </c>
      <c r="T104" s="117"/>
      <c r="U104" s="117"/>
      <c r="V104" s="117"/>
      <c r="W104" s="117"/>
      <c r="X104" s="115" t="s">
        <v>615</v>
      </c>
      <c r="Y104" s="116" t="s">
        <v>95</v>
      </c>
      <c r="Z104" s="116" t="s">
        <v>1029</v>
      </c>
      <c r="AA104" s="116" t="s">
        <v>202</v>
      </c>
      <c r="AB104" s="116" t="s">
        <v>135</v>
      </c>
      <c r="AC104" s="140" t="s">
        <v>1069</v>
      </c>
      <c r="AD104" s="140" t="s">
        <v>1069</v>
      </c>
      <c r="AE104" s="114"/>
      <c r="AF104" s="114"/>
      <c r="AG104" s="130"/>
    </row>
    <row r="105" s="88" customFormat="1" ht="30" hidden="1" customHeight="1" spans="1:33">
      <c r="A105" s="146" t="s">
        <v>56</v>
      </c>
      <c r="B105" s="147" t="s">
        <v>210</v>
      </c>
      <c r="C105" s="147"/>
      <c r="D105" s="147"/>
      <c r="E105" s="147"/>
      <c r="F105" s="147"/>
      <c r="G105" s="147"/>
      <c r="H105" s="147"/>
      <c r="I105" s="147"/>
      <c r="J105" s="147"/>
      <c r="K105" s="148"/>
      <c r="L105" s="148"/>
      <c r="M105" s="148"/>
      <c r="N105" s="148"/>
      <c r="O105" s="148"/>
      <c r="P105" s="148"/>
      <c r="Q105" s="149"/>
      <c r="R105" s="149"/>
      <c r="S105" s="149"/>
      <c r="T105" s="149"/>
      <c r="U105" s="149"/>
      <c r="V105" s="149"/>
      <c r="W105" s="149"/>
      <c r="X105" s="148"/>
      <c r="Y105" s="148"/>
      <c r="Z105" s="148"/>
      <c r="AA105" s="148"/>
      <c r="AB105" s="148"/>
      <c r="AC105" s="148"/>
      <c r="AD105" s="148"/>
      <c r="AE105" s="148"/>
      <c r="AF105" s="148"/>
      <c r="AG105" s="148"/>
    </row>
    <row r="106" s="88" customFormat="1" ht="30" hidden="1" customHeight="1" spans="1:33">
      <c r="A106" s="146" t="s">
        <v>56</v>
      </c>
      <c r="B106" s="147" t="s">
        <v>222</v>
      </c>
      <c r="C106" s="147"/>
      <c r="D106" s="147"/>
      <c r="E106" s="147"/>
      <c r="F106" s="147"/>
      <c r="G106" s="147"/>
      <c r="H106" s="147"/>
      <c r="I106" s="147"/>
      <c r="J106" s="147"/>
      <c r="K106" s="148"/>
      <c r="L106" s="148"/>
      <c r="M106" s="148"/>
      <c r="N106" s="148"/>
      <c r="O106" s="148"/>
      <c r="P106" s="148"/>
      <c r="Q106" s="149"/>
      <c r="R106" s="149"/>
      <c r="S106" s="149"/>
      <c r="T106" s="149"/>
      <c r="U106" s="149"/>
      <c r="V106" s="149"/>
      <c r="W106" s="149"/>
      <c r="X106" s="148"/>
      <c r="Y106" s="148"/>
      <c r="Z106" s="148"/>
      <c r="AA106" s="148"/>
      <c r="AB106" s="148"/>
      <c r="AC106" s="148"/>
      <c r="AD106" s="148"/>
      <c r="AE106" s="148"/>
      <c r="AF106" s="148"/>
      <c r="AG106" s="148"/>
    </row>
    <row r="107" s="88" customFormat="1" ht="30" hidden="1" customHeight="1" spans="1:33">
      <c r="A107" s="146" t="s">
        <v>54</v>
      </c>
      <c r="B107" s="147" t="s">
        <v>223</v>
      </c>
      <c r="C107" s="147"/>
      <c r="D107" s="147"/>
      <c r="E107" s="147"/>
      <c r="F107" s="147"/>
      <c r="G107" s="147"/>
      <c r="H107" s="147"/>
      <c r="I107" s="147"/>
      <c r="J107" s="147"/>
      <c r="K107" s="148">
        <f>K108+K109+K110+K111</f>
        <v>0</v>
      </c>
      <c r="L107" s="148"/>
      <c r="M107" s="148"/>
      <c r="N107" s="148"/>
      <c r="O107" s="148">
        <f t="shared" ref="O107:T107" si="20">O108+O109+O110+O111</f>
        <v>0</v>
      </c>
      <c r="P107" s="148">
        <f t="shared" si="20"/>
        <v>0</v>
      </c>
      <c r="Q107" s="149">
        <f t="shared" si="20"/>
        <v>0</v>
      </c>
      <c r="R107" s="149">
        <f t="shared" si="20"/>
        <v>0</v>
      </c>
      <c r="S107" s="149">
        <f t="shared" si="20"/>
        <v>0</v>
      </c>
      <c r="T107" s="149">
        <f t="shared" si="20"/>
        <v>0</v>
      </c>
      <c r="U107" s="149">
        <f t="shared" ref="U107:AG107" si="21">U108+U109+U110+U111</f>
        <v>0</v>
      </c>
      <c r="V107" s="149">
        <f t="shared" si="21"/>
        <v>0</v>
      </c>
      <c r="W107" s="149">
        <f t="shared" si="21"/>
        <v>0</v>
      </c>
      <c r="X107" s="148"/>
      <c r="Y107" s="148"/>
      <c r="Z107" s="148"/>
      <c r="AA107" s="148"/>
      <c r="AB107" s="148"/>
      <c r="AC107" s="148"/>
      <c r="AD107" s="148"/>
      <c r="AE107" s="148"/>
      <c r="AF107" s="148"/>
      <c r="AG107" s="148"/>
    </row>
    <row r="108" s="88" customFormat="1" ht="30" hidden="1" customHeight="1" spans="1:33">
      <c r="A108" s="146" t="s">
        <v>56</v>
      </c>
      <c r="B108" s="147" t="s">
        <v>224</v>
      </c>
      <c r="C108" s="147"/>
      <c r="D108" s="147"/>
      <c r="E108" s="147"/>
      <c r="F108" s="147"/>
      <c r="G108" s="147"/>
      <c r="H108" s="147"/>
      <c r="I108" s="147"/>
      <c r="J108" s="147"/>
      <c r="K108" s="148"/>
      <c r="L108" s="148"/>
      <c r="M108" s="148"/>
      <c r="N108" s="148"/>
      <c r="O108" s="148"/>
      <c r="P108" s="148"/>
      <c r="Q108" s="149"/>
      <c r="R108" s="149"/>
      <c r="S108" s="149"/>
      <c r="T108" s="149"/>
      <c r="U108" s="149"/>
      <c r="V108" s="149"/>
      <c r="W108" s="149"/>
      <c r="X108" s="148"/>
      <c r="Y108" s="148"/>
      <c r="Z108" s="148"/>
      <c r="AA108" s="148"/>
      <c r="AB108" s="148"/>
      <c r="AC108" s="148"/>
      <c r="AD108" s="148"/>
      <c r="AE108" s="148"/>
      <c r="AF108" s="148"/>
      <c r="AG108" s="148"/>
    </row>
    <row r="109" s="88" customFormat="1" ht="30" hidden="1" customHeight="1" spans="1:33">
      <c r="A109" s="146" t="s">
        <v>56</v>
      </c>
      <c r="B109" s="147" t="s">
        <v>225</v>
      </c>
      <c r="C109" s="147"/>
      <c r="D109" s="147"/>
      <c r="E109" s="147"/>
      <c r="F109" s="147"/>
      <c r="G109" s="147"/>
      <c r="H109" s="147"/>
      <c r="I109" s="147"/>
      <c r="J109" s="147"/>
      <c r="K109" s="148"/>
      <c r="L109" s="148"/>
      <c r="M109" s="148"/>
      <c r="N109" s="148"/>
      <c r="O109" s="148"/>
      <c r="P109" s="148"/>
      <c r="Q109" s="149"/>
      <c r="R109" s="149"/>
      <c r="S109" s="149"/>
      <c r="T109" s="149"/>
      <c r="U109" s="149"/>
      <c r="V109" s="149"/>
      <c r="W109" s="149"/>
      <c r="X109" s="148"/>
      <c r="Y109" s="148"/>
      <c r="Z109" s="148"/>
      <c r="AA109" s="148"/>
      <c r="AB109" s="148"/>
      <c r="AC109" s="148"/>
      <c r="AD109" s="148"/>
      <c r="AE109" s="148"/>
      <c r="AF109" s="148"/>
      <c r="AG109" s="148"/>
    </row>
    <row r="110" s="88" customFormat="1" ht="30" hidden="1" customHeight="1" spans="1:33">
      <c r="A110" s="146" t="s">
        <v>56</v>
      </c>
      <c r="B110" s="147" t="s">
        <v>226</v>
      </c>
      <c r="C110" s="147"/>
      <c r="D110" s="147"/>
      <c r="E110" s="147"/>
      <c r="F110" s="147"/>
      <c r="G110" s="147"/>
      <c r="H110" s="147"/>
      <c r="I110" s="147"/>
      <c r="J110" s="147"/>
      <c r="K110" s="149"/>
      <c r="L110" s="149"/>
      <c r="M110" s="149"/>
      <c r="N110" s="149"/>
      <c r="O110" s="149"/>
      <c r="P110" s="149"/>
      <c r="Q110" s="149"/>
      <c r="R110" s="149"/>
      <c r="S110" s="149"/>
      <c r="T110" s="149"/>
      <c r="U110" s="149"/>
      <c r="V110" s="149"/>
      <c r="W110" s="149"/>
      <c r="X110" s="149"/>
      <c r="Y110" s="148"/>
      <c r="Z110" s="149"/>
      <c r="AA110" s="148"/>
      <c r="AB110" s="148"/>
      <c r="AC110" s="149"/>
      <c r="AD110" s="149"/>
      <c r="AE110" s="149"/>
      <c r="AF110" s="149"/>
      <c r="AG110" s="149"/>
    </row>
    <row r="111" s="78" customFormat="1" ht="30" hidden="1" customHeight="1" spans="1:33">
      <c r="A111" s="108" t="s">
        <v>56</v>
      </c>
      <c r="B111" s="107" t="s">
        <v>237</v>
      </c>
      <c r="C111" s="107"/>
      <c r="D111" s="107"/>
      <c r="E111" s="107"/>
      <c r="F111" s="107"/>
      <c r="G111" s="107"/>
      <c r="H111" s="107"/>
      <c r="I111" s="107"/>
      <c r="J111" s="107"/>
      <c r="K111" s="128"/>
      <c r="L111" s="128"/>
      <c r="M111" s="128"/>
      <c r="N111" s="128"/>
      <c r="O111" s="128"/>
      <c r="P111" s="128"/>
      <c r="Q111" s="137"/>
      <c r="R111" s="137"/>
      <c r="S111" s="137"/>
      <c r="T111" s="137"/>
      <c r="U111" s="137"/>
      <c r="V111" s="137"/>
      <c r="W111" s="137"/>
      <c r="X111" s="128"/>
      <c r="Y111" s="128"/>
      <c r="Z111" s="128"/>
      <c r="AA111" s="128"/>
      <c r="AB111" s="128"/>
      <c r="AC111" s="128"/>
      <c r="AD111" s="128"/>
      <c r="AE111" s="128"/>
      <c r="AF111" s="128"/>
      <c r="AG111" s="128"/>
    </row>
    <row r="112" s="78" customFormat="1" ht="30" hidden="1" customHeight="1" spans="1:33">
      <c r="A112" s="108" t="s">
        <v>54</v>
      </c>
      <c r="B112" s="107" t="s">
        <v>238</v>
      </c>
      <c r="C112" s="107"/>
      <c r="D112" s="107"/>
      <c r="E112" s="107"/>
      <c r="F112" s="107"/>
      <c r="G112" s="107"/>
      <c r="H112" s="107"/>
      <c r="I112" s="107"/>
      <c r="J112" s="107"/>
      <c r="K112" s="128">
        <f>K113+K114+K115</f>
        <v>0</v>
      </c>
      <c r="L112" s="128"/>
      <c r="M112" s="128"/>
      <c r="N112" s="128"/>
      <c r="O112" s="128">
        <f t="shared" ref="O112:T112" si="22">O113+O114+O115</f>
        <v>0</v>
      </c>
      <c r="P112" s="128">
        <f t="shared" si="22"/>
        <v>0</v>
      </c>
      <c r="Q112" s="137">
        <f t="shared" si="22"/>
        <v>0</v>
      </c>
      <c r="R112" s="137">
        <f t="shared" si="22"/>
        <v>0</v>
      </c>
      <c r="S112" s="137">
        <f t="shared" si="22"/>
        <v>0</v>
      </c>
      <c r="T112" s="137">
        <f t="shared" si="22"/>
        <v>0</v>
      </c>
      <c r="U112" s="137">
        <f t="shared" ref="U112:AG112" si="23">U113+U114+U115</f>
        <v>0</v>
      </c>
      <c r="V112" s="137">
        <f t="shared" si="23"/>
        <v>0</v>
      </c>
      <c r="W112" s="137">
        <f t="shared" si="23"/>
        <v>0</v>
      </c>
      <c r="X112" s="128"/>
      <c r="Y112" s="128"/>
      <c r="Z112" s="128"/>
      <c r="AA112" s="128"/>
      <c r="AB112" s="128"/>
      <c r="AC112" s="128"/>
      <c r="AD112" s="128"/>
      <c r="AE112" s="128"/>
      <c r="AF112" s="128"/>
      <c r="AG112" s="128"/>
    </row>
    <row r="113" s="78" customFormat="1" ht="30" hidden="1" customHeight="1" spans="1:33">
      <c r="A113" s="108" t="s">
        <v>56</v>
      </c>
      <c r="B113" s="107" t="s">
        <v>239</v>
      </c>
      <c r="C113" s="107"/>
      <c r="D113" s="107"/>
      <c r="E113" s="107"/>
      <c r="F113" s="107"/>
      <c r="G113" s="107"/>
      <c r="H113" s="107"/>
      <c r="I113" s="107"/>
      <c r="J113" s="107"/>
      <c r="K113" s="128"/>
      <c r="L113" s="128"/>
      <c r="M113" s="128"/>
      <c r="N113" s="128"/>
      <c r="O113" s="128"/>
      <c r="P113" s="128"/>
      <c r="Q113" s="137"/>
      <c r="R113" s="137"/>
      <c r="S113" s="137"/>
      <c r="T113" s="137"/>
      <c r="U113" s="137"/>
      <c r="V113" s="137"/>
      <c r="W113" s="137"/>
      <c r="X113" s="128"/>
      <c r="Y113" s="128"/>
      <c r="Z113" s="128"/>
      <c r="AA113" s="128"/>
      <c r="AB113" s="128"/>
      <c r="AC113" s="128"/>
      <c r="AD113" s="128"/>
      <c r="AE113" s="128"/>
      <c r="AF113" s="128"/>
      <c r="AG113" s="128"/>
    </row>
    <row r="114" s="78" customFormat="1" ht="30" hidden="1" customHeight="1" spans="1:33">
      <c r="A114" s="108" t="s">
        <v>56</v>
      </c>
      <c r="B114" s="107" t="s">
        <v>287</v>
      </c>
      <c r="C114" s="107"/>
      <c r="D114" s="107"/>
      <c r="E114" s="107"/>
      <c r="F114" s="107"/>
      <c r="G114" s="107"/>
      <c r="H114" s="107"/>
      <c r="I114" s="107"/>
      <c r="J114" s="107"/>
      <c r="K114" s="128"/>
      <c r="L114" s="128"/>
      <c r="M114" s="128"/>
      <c r="N114" s="128"/>
      <c r="O114" s="128"/>
      <c r="P114" s="128"/>
      <c r="Q114" s="137"/>
      <c r="R114" s="137"/>
      <c r="S114" s="137"/>
      <c r="T114" s="137"/>
      <c r="U114" s="137"/>
      <c r="V114" s="137"/>
      <c r="W114" s="137"/>
      <c r="X114" s="128"/>
      <c r="Y114" s="128"/>
      <c r="Z114" s="128"/>
      <c r="AA114" s="128"/>
      <c r="AB114" s="128"/>
      <c r="AC114" s="128"/>
      <c r="AD114" s="128"/>
      <c r="AE114" s="128"/>
      <c r="AF114" s="128"/>
      <c r="AG114" s="128"/>
    </row>
    <row r="115" s="91" customFormat="1" ht="30" hidden="1" customHeight="1" spans="1:33">
      <c r="A115" s="108" t="s">
        <v>56</v>
      </c>
      <c r="B115" s="107" t="s">
        <v>316</v>
      </c>
      <c r="C115" s="107"/>
      <c r="D115" s="107"/>
      <c r="E115" s="107"/>
      <c r="F115" s="107"/>
      <c r="G115" s="107"/>
      <c r="H115" s="107"/>
      <c r="I115" s="107"/>
      <c r="J115" s="107"/>
      <c r="K115" s="128"/>
      <c r="L115" s="128"/>
      <c r="M115" s="128"/>
      <c r="N115" s="128"/>
      <c r="O115" s="128"/>
      <c r="P115" s="128"/>
      <c r="Q115" s="137"/>
      <c r="R115" s="137"/>
      <c r="S115" s="137"/>
      <c r="T115" s="137"/>
      <c r="U115" s="137"/>
      <c r="V115" s="137"/>
      <c r="W115" s="137"/>
      <c r="X115" s="128"/>
      <c r="Y115" s="128"/>
      <c r="Z115" s="128"/>
      <c r="AA115" s="128"/>
      <c r="AB115" s="128"/>
      <c r="AC115" s="128"/>
      <c r="AD115" s="128"/>
      <c r="AE115" s="128"/>
      <c r="AF115" s="128"/>
      <c r="AG115" s="128"/>
    </row>
    <row r="116" s="78" customFormat="1" ht="30" hidden="1" customHeight="1" spans="1:33">
      <c r="A116" s="108" t="s">
        <v>54</v>
      </c>
      <c r="B116" s="107" t="s">
        <v>364</v>
      </c>
      <c r="C116" s="107"/>
      <c r="D116" s="107"/>
      <c r="E116" s="107"/>
      <c r="F116" s="107"/>
      <c r="G116" s="107"/>
      <c r="H116" s="107"/>
      <c r="I116" s="107"/>
      <c r="J116" s="107"/>
      <c r="K116" s="128">
        <f>K117+K118+K119+K120</f>
        <v>0</v>
      </c>
      <c r="L116" s="128"/>
      <c r="M116" s="128"/>
      <c r="N116" s="128"/>
      <c r="O116" s="128">
        <f t="shared" ref="O116:T116" si="24">O117+O118+O119+O120</f>
        <v>0</v>
      </c>
      <c r="P116" s="128">
        <f t="shared" si="24"/>
        <v>0</v>
      </c>
      <c r="Q116" s="137">
        <f t="shared" si="24"/>
        <v>0</v>
      </c>
      <c r="R116" s="137">
        <f t="shared" si="24"/>
        <v>0</v>
      </c>
      <c r="S116" s="137">
        <f t="shared" si="24"/>
        <v>0</v>
      </c>
      <c r="T116" s="137">
        <f t="shared" si="24"/>
        <v>0</v>
      </c>
      <c r="U116" s="137">
        <f t="shared" ref="U116:AG116" si="25">U117+U118+U119+U120</f>
        <v>0</v>
      </c>
      <c r="V116" s="137">
        <f t="shared" si="25"/>
        <v>0</v>
      </c>
      <c r="W116" s="137">
        <f t="shared" si="25"/>
        <v>0</v>
      </c>
      <c r="X116" s="128"/>
      <c r="Y116" s="128"/>
      <c r="Z116" s="128"/>
      <c r="AA116" s="128"/>
      <c r="AB116" s="128"/>
      <c r="AC116" s="128"/>
      <c r="AD116" s="128"/>
      <c r="AE116" s="128"/>
      <c r="AF116" s="128"/>
      <c r="AG116" s="128"/>
    </row>
    <row r="117" s="78" customFormat="1" ht="30" hidden="1" customHeight="1" spans="1:33">
      <c r="A117" s="108" t="s">
        <v>56</v>
      </c>
      <c r="B117" s="107" t="s">
        <v>365</v>
      </c>
      <c r="C117" s="107"/>
      <c r="D117" s="107"/>
      <c r="E117" s="107"/>
      <c r="F117" s="107"/>
      <c r="G117" s="107"/>
      <c r="H117" s="107"/>
      <c r="I117" s="107"/>
      <c r="J117" s="107"/>
      <c r="K117" s="128"/>
      <c r="L117" s="128"/>
      <c r="M117" s="128"/>
      <c r="N117" s="128"/>
      <c r="O117" s="128"/>
      <c r="P117" s="128"/>
      <c r="Q117" s="137"/>
      <c r="R117" s="137"/>
      <c r="S117" s="137"/>
      <c r="T117" s="137"/>
      <c r="U117" s="137"/>
      <c r="V117" s="137"/>
      <c r="W117" s="137"/>
      <c r="X117" s="128"/>
      <c r="Y117" s="128"/>
      <c r="Z117" s="128"/>
      <c r="AA117" s="128"/>
      <c r="AB117" s="128"/>
      <c r="AC117" s="128"/>
      <c r="AD117" s="128"/>
      <c r="AE117" s="128"/>
      <c r="AF117" s="128"/>
      <c r="AG117" s="128"/>
    </row>
    <row r="118" s="78" customFormat="1" ht="30" hidden="1" customHeight="1" spans="1:33">
      <c r="A118" s="108" t="s">
        <v>56</v>
      </c>
      <c r="B118" s="107" t="s">
        <v>366</v>
      </c>
      <c r="C118" s="107"/>
      <c r="D118" s="107"/>
      <c r="E118" s="107"/>
      <c r="F118" s="107"/>
      <c r="G118" s="107"/>
      <c r="H118" s="107"/>
      <c r="I118" s="107"/>
      <c r="J118" s="107"/>
      <c r="K118" s="128"/>
      <c r="L118" s="128"/>
      <c r="M118" s="128"/>
      <c r="N118" s="128"/>
      <c r="O118" s="128"/>
      <c r="P118" s="128"/>
      <c r="Q118" s="137"/>
      <c r="R118" s="137"/>
      <c r="S118" s="137"/>
      <c r="T118" s="137"/>
      <c r="U118" s="137"/>
      <c r="V118" s="137"/>
      <c r="W118" s="137"/>
      <c r="X118" s="128"/>
      <c r="Y118" s="128"/>
      <c r="Z118" s="128"/>
      <c r="AA118" s="128"/>
      <c r="AB118" s="128"/>
      <c r="AC118" s="128"/>
      <c r="AD118" s="128"/>
      <c r="AE118" s="128"/>
      <c r="AF118" s="128"/>
      <c r="AG118" s="128"/>
    </row>
    <row r="119" s="78" customFormat="1" ht="30" hidden="1" customHeight="1" spans="1:33">
      <c r="A119" s="108" t="s">
        <v>56</v>
      </c>
      <c r="B119" s="107" t="s">
        <v>367</v>
      </c>
      <c r="C119" s="107"/>
      <c r="D119" s="107"/>
      <c r="E119" s="107"/>
      <c r="F119" s="107"/>
      <c r="G119" s="107"/>
      <c r="H119" s="107"/>
      <c r="I119" s="107"/>
      <c r="J119" s="107"/>
      <c r="K119" s="128"/>
      <c r="L119" s="128"/>
      <c r="M119" s="128"/>
      <c r="N119" s="128"/>
      <c r="O119" s="128"/>
      <c r="P119" s="128"/>
      <c r="Q119" s="137"/>
      <c r="R119" s="137"/>
      <c r="S119" s="137"/>
      <c r="T119" s="137"/>
      <c r="U119" s="137"/>
      <c r="V119" s="137"/>
      <c r="W119" s="137"/>
      <c r="X119" s="128"/>
      <c r="Y119" s="128"/>
      <c r="Z119" s="128"/>
      <c r="AA119" s="128"/>
      <c r="AB119" s="128"/>
      <c r="AC119" s="128"/>
      <c r="AD119" s="128"/>
      <c r="AE119" s="128"/>
      <c r="AF119" s="128"/>
      <c r="AG119" s="128"/>
    </row>
    <row r="120" s="78" customFormat="1" ht="30" hidden="1" customHeight="1" spans="1:33">
      <c r="A120" s="108" t="s">
        <v>56</v>
      </c>
      <c r="B120" s="107" t="s">
        <v>368</v>
      </c>
      <c r="C120" s="107"/>
      <c r="D120" s="107"/>
      <c r="E120" s="107"/>
      <c r="F120" s="107"/>
      <c r="G120" s="107"/>
      <c r="H120" s="107"/>
      <c r="I120" s="107"/>
      <c r="J120" s="107"/>
      <c r="K120" s="128"/>
      <c r="L120" s="128"/>
      <c r="M120" s="128"/>
      <c r="N120" s="128"/>
      <c r="O120" s="128"/>
      <c r="P120" s="128"/>
      <c r="Q120" s="137"/>
      <c r="R120" s="137"/>
      <c r="S120" s="137"/>
      <c r="T120" s="137"/>
      <c r="U120" s="137"/>
      <c r="V120" s="137"/>
      <c r="W120" s="137"/>
      <c r="X120" s="128"/>
      <c r="Y120" s="128"/>
      <c r="Z120" s="128"/>
      <c r="AA120" s="128"/>
      <c r="AB120" s="128"/>
      <c r="AC120" s="128"/>
      <c r="AD120" s="128"/>
      <c r="AE120" s="128"/>
      <c r="AF120" s="128"/>
      <c r="AG120" s="128"/>
    </row>
    <row r="121" s="78" customFormat="1" ht="30" hidden="1" customHeight="1" spans="1:33">
      <c r="A121" s="108" t="s">
        <v>54</v>
      </c>
      <c r="B121" s="107" t="s">
        <v>369</v>
      </c>
      <c r="C121" s="107"/>
      <c r="D121" s="107"/>
      <c r="E121" s="107"/>
      <c r="F121" s="107"/>
      <c r="G121" s="107"/>
      <c r="H121" s="107"/>
      <c r="I121" s="107"/>
      <c r="J121" s="107"/>
      <c r="K121" s="128">
        <f>K122+K123+K124+K125+K126</f>
        <v>0</v>
      </c>
      <c r="L121" s="128"/>
      <c r="M121" s="128"/>
      <c r="N121" s="128"/>
      <c r="O121" s="128">
        <f t="shared" ref="O121:T121" si="26">O122+O123+O124+O125+O126</f>
        <v>0</v>
      </c>
      <c r="P121" s="128">
        <f t="shared" si="26"/>
        <v>0</v>
      </c>
      <c r="Q121" s="137">
        <f t="shared" si="26"/>
        <v>0</v>
      </c>
      <c r="R121" s="137">
        <f t="shared" si="26"/>
        <v>0</v>
      </c>
      <c r="S121" s="137">
        <f t="shared" si="26"/>
        <v>0</v>
      </c>
      <c r="T121" s="137">
        <f t="shared" si="26"/>
        <v>0</v>
      </c>
      <c r="U121" s="137">
        <f t="shared" ref="U121:AG121" si="27">U122+U123+U124+U125+U126</f>
        <v>0</v>
      </c>
      <c r="V121" s="137">
        <f t="shared" si="27"/>
        <v>0</v>
      </c>
      <c r="W121" s="137">
        <f t="shared" si="27"/>
        <v>0</v>
      </c>
      <c r="X121" s="128"/>
      <c r="Y121" s="128"/>
      <c r="Z121" s="128"/>
      <c r="AA121" s="128"/>
      <c r="AB121" s="128"/>
      <c r="AC121" s="128"/>
      <c r="AD121" s="128"/>
      <c r="AE121" s="128"/>
      <c r="AF121" s="128"/>
      <c r="AG121" s="128"/>
    </row>
    <row r="122" s="78" customFormat="1" ht="30" hidden="1" customHeight="1" spans="1:33">
      <c r="A122" s="108" t="s">
        <v>56</v>
      </c>
      <c r="B122" s="107" t="s">
        <v>370</v>
      </c>
      <c r="C122" s="107"/>
      <c r="D122" s="107"/>
      <c r="E122" s="107"/>
      <c r="F122" s="107"/>
      <c r="G122" s="107"/>
      <c r="H122" s="107"/>
      <c r="I122" s="107"/>
      <c r="J122" s="107"/>
      <c r="K122" s="128"/>
      <c r="L122" s="128"/>
      <c r="M122" s="128"/>
      <c r="N122" s="128"/>
      <c r="O122" s="128"/>
      <c r="P122" s="128"/>
      <c r="Q122" s="137"/>
      <c r="R122" s="137"/>
      <c r="S122" s="137"/>
      <c r="T122" s="137"/>
      <c r="U122" s="137"/>
      <c r="V122" s="137"/>
      <c r="W122" s="137"/>
      <c r="X122" s="128"/>
      <c r="Y122" s="128"/>
      <c r="Z122" s="128"/>
      <c r="AA122" s="128"/>
      <c r="AB122" s="128"/>
      <c r="AC122" s="128"/>
      <c r="AD122" s="128"/>
      <c r="AE122" s="128"/>
      <c r="AF122" s="128"/>
      <c r="AG122" s="128"/>
    </row>
    <row r="123" s="78" customFormat="1" ht="30" hidden="1" customHeight="1" spans="1:33">
      <c r="A123" s="108" t="s">
        <v>56</v>
      </c>
      <c r="B123" s="107" t="s">
        <v>382</v>
      </c>
      <c r="C123" s="107"/>
      <c r="D123" s="107"/>
      <c r="E123" s="107"/>
      <c r="F123" s="107"/>
      <c r="G123" s="107"/>
      <c r="H123" s="107"/>
      <c r="I123" s="107"/>
      <c r="J123" s="107"/>
      <c r="K123" s="128"/>
      <c r="L123" s="128"/>
      <c r="M123" s="128"/>
      <c r="N123" s="128"/>
      <c r="O123" s="128"/>
      <c r="P123" s="128"/>
      <c r="Q123" s="137"/>
      <c r="R123" s="137"/>
      <c r="S123" s="137"/>
      <c r="T123" s="137"/>
      <c r="U123" s="137"/>
      <c r="V123" s="137"/>
      <c r="W123" s="137"/>
      <c r="X123" s="128"/>
      <c r="Y123" s="128"/>
      <c r="Z123" s="128"/>
      <c r="AA123" s="128"/>
      <c r="AB123" s="128"/>
      <c r="AC123" s="128"/>
      <c r="AD123" s="128"/>
      <c r="AE123" s="128"/>
      <c r="AF123" s="128"/>
      <c r="AG123" s="128"/>
    </row>
    <row r="124" s="78" customFormat="1" ht="30" hidden="1" customHeight="1" spans="1:33">
      <c r="A124" s="108" t="s">
        <v>56</v>
      </c>
      <c r="B124" s="107" t="s">
        <v>383</v>
      </c>
      <c r="C124" s="107"/>
      <c r="D124" s="107"/>
      <c r="E124" s="107"/>
      <c r="F124" s="107"/>
      <c r="G124" s="107"/>
      <c r="H124" s="107"/>
      <c r="I124" s="107"/>
      <c r="J124" s="107"/>
      <c r="K124" s="128"/>
      <c r="L124" s="128"/>
      <c r="M124" s="128"/>
      <c r="N124" s="128"/>
      <c r="O124" s="128"/>
      <c r="P124" s="128"/>
      <c r="Q124" s="137"/>
      <c r="R124" s="137"/>
      <c r="S124" s="137"/>
      <c r="T124" s="137"/>
      <c r="U124" s="137"/>
      <c r="V124" s="137"/>
      <c r="W124" s="137"/>
      <c r="X124" s="128"/>
      <c r="Y124" s="128"/>
      <c r="Z124" s="128"/>
      <c r="AA124" s="128"/>
      <c r="AB124" s="128"/>
      <c r="AC124" s="128"/>
      <c r="AD124" s="128"/>
      <c r="AE124" s="128"/>
      <c r="AF124" s="128"/>
      <c r="AG124" s="128"/>
    </row>
    <row r="125" s="78" customFormat="1" ht="30" hidden="1" customHeight="1" spans="1:33">
      <c r="A125" s="108" t="s">
        <v>56</v>
      </c>
      <c r="B125" s="107" t="s">
        <v>384</v>
      </c>
      <c r="C125" s="107"/>
      <c r="D125" s="107"/>
      <c r="E125" s="107"/>
      <c r="F125" s="107"/>
      <c r="G125" s="107"/>
      <c r="H125" s="107"/>
      <c r="I125" s="107"/>
      <c r="J125" s="107"/>
      <c r="K125" s="128"/>
      <c r="L125" s="128"/>
      <c r="M125" s="128"/>
      <c r="N125" s="128"/>
      <c r="O125" s="128"/>
      <c r="P125" s="128"/>
      <c r="Q125" s="137"/>
      <c r="R125" s="137"/>
      <c r="S125" s="137"/>
      <c r="T125" s="137"/>
      <c r="U125" s="137"/>
      <c r="V125" s="137"/>
      <c r="W125" s="137"/>
      <c r="X125" s="128"/>
      <c r="Y125" s="128"/>
      <c r="Z125" s="128"/>
      <c r="AA125" s="128"/>
      <c r="AB125" s="128"/>
      <c r="AC125" s="128"/>
      <c r="AD125" s="128"/>
      <c r="AE125" s="128"/>
      <c r="AF125" s="128"/>
      <c r="AG125" s="128"/>
    </row>
    <row r="126" s="78" customFormat="1" ht="30" hidden="1" customHeight="1" spans="1:33">
      <c r="A126" s="108" t="s">
        <v>56</v>
      </c>
      <c r="B126" s="107" t="s">
        <v>385</v>
      </c>
      <c r="C126" s="107"/>
      <c r="D126" s="107"/>
      <c r="E126" s="107"/>
      <c r="F126" s="107"/>
      <c r="G126" s="107"/>
      <c r="H126" s="107"/>
      <c r="I126" s="107"/>
      <c r="J126" s="107"/>
      <c r="K126" s="128"/>
      <c r="L126" s="128"/>
      <c r="M126" s="128"/>
      <c r="N126" s="128"/>
      <c r="O126" s="128"/>
      <c r="P126" s="128"/>
      <c r="Q126" s="137"/>
      <c r="R126" s="137"/>
      <c r="S126" s="137"/>
      <c r="T126" s="137"/>
      <c r="U126" s="137"/>
      <c r="V126" s="137"/>
      <c r="W126" s="137"/>
      <c r="X126" s="128"/>
      <c r="Y126" s="128"/>
      <c r="Z126" s="128"/>
      <c r="AA126" s="128"/>
      <c r="AB126" s="128"/>
      <c r="AC126" s="128"/>
      <c r="AD126" s="128"/>
      <c r="AE126" s="128"/>
      <c r="AF126" s="128"/>
      <c r="AG126" s="128"/>
    </row>
    <row r="127" s="78" customFormat="1" ht="30" hidden="1" customHeight="1" spans="1:33">
      <c r="A127" s="106" t="s">
        <v>52</v>
      </c>
      <c r="B127" s="107" t="s">
        <v>386</v>
      </c>
      <c r="C127" s="107"/>
      <c r="D127" s="107"/>
      <c r="E127" s="107"/>
      <c r="F127" s="107"/>
      <c r="G127" s="107"/>
      <c r="H127" s="107"/>
      <c r="I127" s="107"/>
      <c r="J127" s="107"/>
      <c r="K127" s="128">
        <f>K128+K173+K177+K180+K184</f>
        <v>54</v>
      </c>
      <c r="L127" s="128"/>
      <c r="M127" s="128"/>
      <c r="N127" s="128"/>
      <c r="O127" s="128">
        <f t="shared" ref="O127:T127" si="28">O128+O173+O177+O180+O184</f>
        <v>3726.17094</v>
      </c>
      <c r="P127" s="128">
        <f t="shared" si="28"/>
        <v>3726.17094</v>
      </c>
      <c r="Q127" s="137">
        <f t="shared" si="28"/>
        <v>2716.93924</v>
      </c>
      <c r="R127" s="137">
        <f t="shared" si="28"/>
        <v>2716.93924</v>
      </c>
      <c r="S127" s="137">
        <f t="shared" si="28"/>
        <v>0</v>
      </c>
      <c r="T127" s="137">
        <f t="shared" si="28"/>
        <v>0</v>
      </c>
      <c r="U127" s="137">
        <f t="shared" ref="U127:AG127" si="29">U128+U173+U177+U180+U184</f>
        <v>0</v>
      </c>
      <c r="V127" s="137">
        <f t="shared" si="29"/>
        <v>0</v>
      </c>
      <c r="W127" s="137">
        <f t="shared" si="29"/>
        <v>1009.2317</v>
      </c>
      <c r="X127" s="128"/>
      <c r="Y127" s="128"/>
      <c r="Z127" s="128"/>
      <c r="AA127" s="128"/>
      <c r="AB127" s="128"/>
      <c r="AC127" s="128"/>
      <c r="AD127" s="128"/>
      <c r="AE127" s="128"/>
      <c r="AF127" s="128"/>
      <c r="AG127" s="128"/>
    </row>
    <row r="128" s="78" customFormat="1" ht="30" hidden="1" customHeight="1" spans="1:33">
      <c r="A128" s="106" t="s">
        <v>54</v>
      </c>
      <c r="B128" s="107" t="s">
        <v>387</v>
      </c>
      <c r="C128" s="107"/>
      <c r="D128" s="107"/>
      <c r="E128" s="107"/>
      <c r="F128" s="107"/>
      <c r="G128" s="107"/>
      <c r="H128" s="107"/>
      <c r="I128" s="107"/>
      <c r="J128" s="107"/>
      <c r="K128" s="128">
        <f>K129+K154</f>
        <v>42</v>
      </c>
      <c r="L128" s="128"/>
      <c r="M128" s="128"/>
      <c r="N128" s="128"/>
      <c r="O128" s="128">
        <f t="shared" ref="O128:T128" si="30">O129+O154</f>
        <v>393.15876</v>
      </c>
      <c r="P128" s="128">
        <f t="shared" si="30"/>
        <v>393.15876</v>
      </c>
      <c r="Q128" s="137">
        <f t="shared" si="30"/>
        <v>145.34711</v>
      </c>
      <c r="R128" s="137">
        <f t="shared" si="30"/>
        <v>145.34711</v>
      </c>
      <c r="S128" s="137">
        <f t="shared" si="30"/>
        <v>0</v>
      </c>
      <c r="T128" s="137">
        <f t="shared" si="30"/>
        <v>0</v>
      </c>
      <c r="U128" s="137">
        <f t="shared" ref="U128:AG128" si="31">U129+U154</f>
        <v>0</v>
      </c>
      <c r="V128" s="137">
        <f t="shared" si="31"/>
        <v>0</v>
      </c>
      <c r="W128" s="137">
        <f t="shared" si="31"/>
        <v>247.81165</v>
      </c>
      <c r="X128" s="128"/>
      <c r="Y128" s="128"/>
      <c r="Z128" s="128"/>
      <c r="AA128" s="128"/>
      <c r="AB128" s="128"/>
      <c r="AC128" s="128"/>
      <c r="AD128" s="128"/>
      <c r="AE128" s="128"/>
      <c r="AF128" s="128"/>
      <c r="AG128" s="128"/>
    </row>
    <row r="129" s="78" customFormat="1" ht="30" hidden="1" customHeight="1" spans="1:33">
      <c r="A129" s="108" t="s">
        <v>56</v>
      </c>
      <c r="B129" s="107" t="s">
        <v>388</v>
      </c>
      <c r="C129" s="107"/>
      <c r="D129" s="107"/>
      <c r="E129" s="107"/>
      <c r="F129" s="107"/>
      <c r="G129" s="107"/>
      <c r="H129" s="107"/>
      <c r="I129" s="107"/>
      <c r="J129" s="107"/>
      <c r="K129" s="128">
        <f t="shared" ref="K129:T129" si="32">SUM(K130:K153)</f>
        <v>24</v>
      </c>
      <c r="L129" s="128">
        <f t="shared" si="32"/>
        <v>3218</v>
      </c>
      <c r="M129" s="128">
        <f t="shared" si="32"/>
        <v>3159</v>
      </c>
      <c r="N129" s="128">
        <f t="shared" si="32"/>
        <v>6869</v>
      </c>
      <c r="O129" s="128">
        <f t="shared" si="32"/>
        <v>200.05876</v>
      </c>
      <c r="P129" s="128">
        <f t="shared" si="32"/>
        <v>200.05876</v>
      </c>
      <c r="Q129" s="137">
        <f t="shared" si="32"/>
        <v>145.34711</v>
      </c>
      <c r="R129" s="137">
        <f t="shared" si="32"/>
        <v>145.34711</v>
      </c>
      <c r="S129" s="137">
        <f t="shared" si="32"/>
        <v>0</v>
      </c>
      <c r="T129" s="137">
        <f t="shared" si="32"/>
        <v>0</v>
      </c>
      <c r="U129" s="137">
        <f t="shared" ref="U129:AG129" si="33">SUM(U130:U153)</f>
        <v>0</v>
      </c>
      <c r="V129" s="137">
        <f t="shared" si="33"/>
        <v>0</v>
      </c>
      <c r="W129" s="137">
        <f t="shared" si="33"/>
        <v>54.71165</v>
      </c>
      <c r="X129" s="128"/>
      <c r="Y129" s="128"/>
      <c r="Z129" s="128"/>
      <c r="AA129" s="128"/>
      <c r="AB129" s="128"/>
      <c r="AC129" s="128"/>
      <c r="AD129" s="128"/>
      <c r="AE129" s="128"/>
      <c r="AF129" s="128"/>
      <c r="AG129" s="128"/>
    </row>
    <row r="130" s="78" customFormat="1" ht="204" customHeight="1" spans="1:33">
      <c r="A130" s="109">
        <f>MAX($A$9:A129)+1</f>
        <v>93</v>
      </c>
      <c r="B130" s="110" t="s">
        <v>1070</v>
      </c>
      <c r="C130" s="110" t="s">
        <v>59</v>
      </c>
      <c r="D130" s="112" t="s">
        <v>1071</v>
      </c>
      <c r="E130" s="112" t="s">
        <v>391</v>
      </c>
      <c r="F130" s="112" t="s">
        <v>1072</v>
      </c>
      <c r="G130" s="110"/>
      <c r="H130" s="112" t="s">
        <v>1073</v>
      </c>
      <c r="I130" s="110" t="s">
        <v>376</v>
      </c>
      <c r="J130" s="113" t="s">
        <v>1074</v>
      </c>
      <c r="K130" s="114">
        <v>1</v>
      </c>
      <c r="L130" s="114">
        <v>90</v>
      </c>
      <c r="M130" s="114">
        <v>90</v>
      </c>
      <c r="N130" s="114">
        <v>252</v>
      </c>
      <c r="O130" s="117">
        <v>17.3958</v>
      </c>
      <c r="P130" s="129">
        <f t="shared" ref="P130:P153" si="34">R130+S130+U130+W130</f>
        <v>17.3958</v>
      </c>
      <c r="Q130" s="129">
        <f t="shared" ref="Q130:Q153" si="35">R130+S130+T130+U130+V130</f>
        <v>17.3958</v>
      </c>
      <c r="R130" s="129">
        <v>17.3958</v>
      </c>
      <c r="S130" s="129"/>
      <c r="T130" s="129"/>
      <c r="U130" s="129"/>
      <c r="V130" s="129"/>
      <c r="W130" s="129"/>
      <c r="X130" s="138" t="s">
        <v>607</v>
      </c>
      <c r="Y130" s="138" t="s">
        <v>110</v>
      </c>
      <c r="Z130" s="138" t="s">
        <v>396</v>
      </c>
      <c r="AA130" s="138" t="s">
        <v>395</v>
      </c>
      <c r="AB130" s="138" t="s">
        <v>1075</v>
      </c>
      <c r="AC130" s="142" t="s">
        <v>1076</v>
      </c>
      <c r="AD130" s="118" t="s">
        <v>610</v>
      </c>
      <c r="AE130" s="114"/>
      <c r="AF130" s="114"/>
      <c r="AG130" s="130"/>
    </row>
    <row r="131" s="90" customFormat="1" ht="141" customHeight="1" spans="1:33">
      <c r="A131" s="109">
        <f>MAX($A$9:A130)+1</f>
        <v>94</v>
      </c>
      <c r="B131" s="110" t="s">
        <v>1077</v>
      </c>
      <c r="C131" s="109" t="s">
        <v>59</v>
      </c>
      <c r="D131" s="111" t="s">
        <v>1078</v>
      </c>
      <c r="E131" s="112" t="s">
        <v>391</v>
      </c>
      <c r="F131" s="112" t="s">
        <v>1072</v>
      </c>
      <c r="G131" s="110"/>
      <c r="H131" s="112" t="s">
        <v>1079</v>
      </c>
      <c r="I131" s="110" t="s">
        <v>376</v>
      </c>
      <c r="J131" s="113" t="s">
        <v>1080</v>
      </c>
      <c r="K131" s="130">
        <v>1</v>
      </c>
      <c r="L131" s="130">
        <v>13</v>
      </c>
      <c r="M131" s="114">
        <v>13</v>
      </c>
      <c r="N131" s="114">
        <v>13</v>
      </c>
      <c r="O131" s="117">
        <v>1.6732</v>
      </c>
      <c r="P131" s="129">
        <f t="shared" si="34"/>
        <v>1.6732</v>
      </c>
      <c r="Q131" s="129">
        <f t="shared" si="35"/>
        <v>1.6732</v>
      </c>
      <c r="R131" s="129">
        <v>1.6732</v>
      </c>
      <c r="S131" s="129"/>
      <c r="T131" s="129"/>
      <c r="U131" s="129"/>
      <c r="V131" s="129"/>
      <c r="W131" s="129"/>
      <c r="X131" s="116" t="s">
        <v>880</v>
      </c>
      <c r="Y131" s="116" t="s">
        <v>267</v>
      </c>
      <c r="Z131" s="116" t="s">
        <v>396</v>
      </c>
      <c r="AA131" s="116" t="s">
        <v>395</v>
      </c>
      <c r="AB131" s="138" t="s">
        <v>1075</v>
      </c>
      <c r="AC131" s="118" t="s">
        <v>1081</v>
      </c>
      <c r="AD131" s="118" t="s">
        <v>1082</v>
      </c>
      <c r="AE131" s="114"/>
      <c r="AF131" s="114"/>
      <c r="AG131" s="130"/>
    </row>
    <row r="132" s="82" customFormat="1" ht="182" customHeight="1" spans="1:33">
      <c r="A132" s="114">
        <f>MAX($A$9:A131)+1</f>
        <v>95</v>
      </c>
      <c r="B132" s="117" t="s">
        <v>1083</v>
      </c>
      <c r="C132" s="117" t="s">
        <v>59</v>
      </c>
      <c r="D132" s="115" t="s">
        <v>1084</v>
      </c>
      <c r="E132" s="116" t="s">
        <v>391</v>
      </c>
      <c r="F132" s="112" t="s">
        <v>1072</v>
      </c>
      <c r="G132" s="116" t="s">
        <v>117</v>
      </c>
      <c r="H132" s="116" t="s">
        <v>636</v>
      </c>
      <c r="I132" s="117" t="s">
        <v>376</v>
      </c>
      <c r="J132" s="118" t="s">
        <v>1085</v>
      </c>
      <c r="K132" s="114">
        <v>1</v>
      </c>
      <c r="L132" s="114">
        <v>25</v>
      </c>
      <c r="M132" s="114">
        <v>25</v>
      </c>
      <c r="N132" s="114">
        <v>87</v>
      </c>
      <c r="O132" s="117">
        <v>3.1174</v>
      </c>
      <c r="P132" s="117">
        <f t="shared" si="34"/>
        <v>3.1174</v>
      </c>
      <c r="Q132" s="117">
        <f t="shared" si="35"/>
        <v>3.1174</v>
      </c>
      <c r="R132" s="117">
        <v>3.1174</v>
      </c>
      <c r="S132" s="117"/>
      <c r="T132" s="117"/>
      <c r="U132" s="117"/>
      <c r="V132" s="117"/>
      <c r="W132" s="117"/>
      <c r="X132" s="116" t="s">
        <v>638</v>
      </c>
      <c r="Y132" s="116" t="s">
        <v>639</v>
      </c>
      <c r="Z132" s="116" t="s">
        <v>396</v>
      </c>
      <c r="AA132" s="116" t="s">
        <v>395</v>
      </c>
      <c r="AB132" s="138" t="s">
        <v>1075</v>
      </c>
      <c r="AC132" s="142" t="s">
        <v>1086</v>
      </c>
      <c r="AD132" s="140" t="s">
        <v>1087</v>
      </c>
      <c r="AE132" s="114"/>
      <c r="AF132" s="114"/>
      <c r="AG132" s="114"/>
    </row>
    <row r="133" s="86" customFormat="1" ht="194" customHeight="1" spans="1:33">
      <c r="A133" s="109">
        <f>MAX($A$9:A132)+1</f>
        <v>96</v>
      </c>
      <c r="B133" s="109" t="s">
        <v>1088</v>
      </c>
      <c r="C133" s="109" t="s">
        <v>59</v>
      </c>
      <c r="D133" s="111" t="s">
        <v>1089</v>
      </c>
      <c r="E133" s="111" t="s">
        <v>391</v>
      </c>
      <c r="F133" s="111" t="s">
        <v>1072</v>
      </c>
      <c r="G133" s="111" t="s">
        <v>117</v>
      </c>
      <c r="H133" s="111" t="s">
        <v>1090</v>
      </c>
      <c r="I133" s="117" t="s">
        <v>376</v>
      </c>
      <c r="J133" s="113" t="s">
        <v>1091</v>
      </c>
      <c r="K133" s="114">
        <v>1</v>
      </c>
      <c r="L133" s="114">
        <v>128</v>
      </c>
      <c r="M133" s="109">
        <v>88</v>
      </c>
      <c r="N133" s="109">
        <v>128</v>
      </c>
      <c r="O133" s="117">
        <v>9.4953</v>
      </c>
      <c r="P133" s="117">
        <f t="shared" si="34"/>
        <v>9.4953</v>
      </c>
      <c r="Q133" s="117">
        <f t="shared" si="35"/>
        <v>9.4953</v>
      </c>
      <c r="R133" s="117">
        <v>9.4953</v>
      </c>
      <c r="S133" s="117"/>
      <c r="T133" s="117"/>
      <c r="U133" s="117"/>
      <c r="V133" s="129"/>
      <c r="W133" s="129"/>
      <c r="X133" s="116" t="s">
        <v>747</v>
      </c>
      <c r="Y133" s="116" t="s">
        <v>102</v>
      </c>
      <c r="Z133" s="116" t="s">
        <v>396</v>
      </c>
      <c r="AA133" s="116" t="s">
        <v>395</v>
      </c>
      <c r="AB133" s="116" t="s">
        <v>1075</v>
      </c>
      <c r="AC133" s="113" t="s">
        <v>1092</v>
      </c>
      <c r="AD133" s="113" t="s">
        <v>1093</v>
      </c>
      <c r="AE133" s="114"/>
      <c r="AF133" s="114"/>
      <c r="AG133" s="114"/>
    </row>
    <row r="134" s="78" customFormat="1" ht="166" customHeight="1" spans="1:33">
      <c r="A134" s="109">
        <f>MAX($A$9:A133)+1</f>
        <v>97</v>
      </c>
      <c r="B134" s="109" t="s">
        <v>1094</v>
      </c>
      <c r="C134" s="120" t="s">
        <v>59</v>
      </c>
      <c r="D134" s="111" t="s">
        <v>1095</v>
      </c>
      <c r="E134" s="111" t="s">
        <v>391</v>
      </c>
      <c r="F134" s="111" t="s">
        <v>1072</v>
      </c>
      <c r="G134" s="111" t="s">
        <v>117</v>
      </c>
      <c r="H134" s="111" t="s">
        <v>1096</v>
      </c>
      <c r="I134" s="120" t="s">
        <v>376</v>
      </c>
      <c r="J134" s="113" t="s">
        <v>1097</v>
      </c>
      <c r="K134" s="114">
        <v>1</v>
      </c>
      <c r="L134" s="114">
        <v>455</v>
      </c>
      <c r="M134" s="114">
        <v>455</v>
      </c>
      <c r="N134" s="114">
        <v>455</v>
      </c>
      <c r="O134" s="117">
        <v>38.82</v>
      </c>
      <c r="P134" s="117">
        <f t="shared" si="34"/>
        <v>38.82</v>
      </c>
      <c r="Q134" s="117">
        <f t="shared" si="35"/>
        <v>38.82</v>
      </c>
      <c r="R134" s="117">
        <v>38.82</v>
      </c>
      <c r="S134" s="117"/>
      <c r="T134" s="117"/>
      <c r="U134" s="117"/>
      <c r="V134" s="117"/>
      <c r="W134" s="117"/>
      <c r="X134" s="116" t="s">
        <v>720</v>
      </c>
      <c r="Y134" s="116" t="s">
        <v>355</v>
      </c>
      <c r="Z134" s="115" t="s">
        <v>396</v>
      </c>
      <c r="AA134" s="116" t="s">
        <v>395</v>
      </c>
      <c r="AB134" s="138" t="s">
        <v>1075</v>
      </c>
      <c r="AC134" s="118" t="s">
        <v>1098</v>
      </c>
      <c r="AD134" s="118" t="s">
        <v>1099</v>
      </c>
      <c r="AE134" s="114"/>
      <c r="AF134" s="114"/>
      <c r="AG134" s="130"/>
    </row>
    <row r="135" s="78" customFormat="1" ht="144" customHeight="1" spans="1:33">
      <c r="A135" s="109">
        <f>MAX($A$9:A134)+1</f>
        <v>98</v>
      </c>
      <c r="B135" s="110" t="s">
        <v>1100</v>
      </c>
      <c r="C135" s="117" t="s">
        <v>59</v>
      </c>
      <c r="D135" s="115" t="s">
        <v>1101</v>
      </c>
      <c r="E135" s="116" t="s">
        <v>391</v>
      </c>
      <c r="F135" s="116" t="s">
        <v>1072</v>
      </c>
      <c r="G135" s="116" t="s">
        <v>117</v>
      </c>
      <c r="H135" s="118" t="s">
        <v>627</v>
      </c>
      <c r="I135" s="117" t="s">
        <v>376</v>
      </c>
      <c r="J135" s="118" t="s">
        <v>1102</v>
      </c>
      <c r="K135" s="114">
        <v>1</v>
      </c>
      <c r="L135" s="114">
        <v>512</v>
      </c>
      <c r="M135" s="114">
        <v>512</v>
      </c>
      <c r="N135" s="114">
        <v>2031</v>
      </c>
      <c r="O135" s="117">
        <v>25.6269</v>
      </c>
      <c r="P135" s="129">
        <f t="shared" si="34"/>
        <v>25.6269</v>
      </c>
      <c r="Q135" s="129">
        <f t="shared" si="35"/>
        <v>25.6269</v>
      </c>
      <c r="R135" s="129">
        <v>25.6269</v>
      </c>
      <c r="S135" s="129"/>
      <c r="T135" s="129"/>
      <c r="U135" s="129"/>
      <c r="V135" s="129"/>
      <c r="W135" s="129"/>
      <c r="X135" s="138" t="s">
        <v>627</v>
      </c>
      <c r="Y135" s="138" t="s">
        <v>68</v>
      </c>
      <c r="Z135" s="138" t="s">
        <v>396</v>
      </c>
      <c r="AA135" s="138" t="s">
        <v>395</v>
      </c>
      <c r="AB135" s="138" t="s">
        <v>1075</v>
      </c>
      <c r="AC135" s="140" t="s">
        <v>209</v>
      </c>
      <c r="AD135" s="140" t="s">
        <v>1103</v>
      </c>
      <c r="AE135" s="114"/>
      <c r="AF135" s="114"/>
      <c r="AG135" s="130"/>
    </row>
    <row r="136" s="92" customFormat="1" ht="144" customHeight="1" spans="1:33">
      <c r="A136" s="151">
        <f>MAX($A$9:A135)+1</f>
        <v>99</v>
      </c>
      <c r="B136" s="109" t="s">
        <v>1104</v>
      </c>
      <c r="C136" s="109" t="s">
        <v>59</v>
      </c>
      <c r="D136" s="111" t="s">
        <v>1105</v>
      </c>
      <c r="E136" s="111" t="s">
        <v>391</v>
      </c>
      <c r="F136" s="111" t="s">
        <v>1072</v>
      </c>
      <c r="G136" s="109"/>
      <c r="H136" s="111" t="s">
        <v>1106</v>
      </c>
      <c r="I136" s="109" t="s">
        <v>376</v>
      </c>
      <c r="J136" s="152" t="s">
        <v>1107</v>
      </c>
      <c r="K136" s="114">
        <v>1</v>
      </c>
      <c r="L136" s="114">
        <v>7</v>
      </c>
      <c r="M136" s="114">
        <v>7</v>
      </c>
      <c r="N136" s="114">
        <v>7</v>
      </c>
      <c r="O136" s="117">
        <v>0.6945</v>
      </c>
      <c r="P136" s="117">
        <f t="shared" si="34"/>
        <v>0.6945</v>
      </c>
      <c r="Q136" s="117">
        <f t="shared" si="35"/>
        <v>0.6945</v>
      </c>
      <c r="R136" s="117">
        <v>0.6945</v>
      </c>
      <c r="S136" s="117"/>
      <c r="T136" s="117"/>
      <c r="U136" s="117"/>
      <c r="V136" s="117"/>
      <c r="W136" s="117"/>
      <c r="X136" s="116" t="s">
        <v>824</v>
      </c>
      <c r="Y136" s="116" t="s">
        <v>169</v>
      </c>
      <c r="Z136" s="116" t="s">
        <v>396</v>
      </c>
      <c r="AA136" s="116" t="s">
        <v>395</v>
      </c>
      <c r="AB136" s="116" t="s">
        <v>1075</v>
      </c>
      <c r="AC136" s="118" t="s">
        <v>1108</v>
      </c>
      <c r="AD136" s="118" t="s">
        <v>1109</v>
      </c>
      <c r="AE136" s="114"/>
      <c r="AF136" s="114"/>
      <c r="AG136" s="114"/>
    </row>
    <row r="137" s="93" customFormat="1" ht="168" customHeight="1" spans="1:33">
      <c r="A137" s="109">
        <f>MAX($A$9:A136)+1</f>
        <v>100</v>
      </c>
      <c r="B137" s="110" t="s">
        <v>1110</v>
      </c>
      <c r="C137" s="109" t="s">
        <v>59</v>
      </c>
      <c r="D137" s="111" t="s">
        <v>1111</v>
      </c>
      <c r="E137" s="111" t="s">
        <v>391</v>
      </c>
      <c r="F137" s="111" t="s">
        <v>1072</v>
      </c>
      <c r="G137" s="111" t="s">
        <v>117</v>
      </c>
      <c r="H137" s="112" t="s">
        <v>1112</v>
      </c>
      <c r="I137" s="110" t="s">
        <v>376</v>
      </c>
      <c r="J137" s="113" t="s">
        <v>1113</v>
      </c>
      <c r="K137" s="114">
        <v>1</v>
      </c>
      <c r="L137" s="114">
        <v>25</v>
      </c>
      <c r="M137" s="114">
        <v>25</v>
      </c>
      <c r="N137" s="114">
        <v>25</v>
      </c>
      <c r="O137" s="117">
        <v>2.6271</v>
      </c>
      <c r="P137" s="129">
        <f t="shared" si="34"/>
        <v>2.6271</v>
      </c>
      <c r="Q137" s="129">
        <f t="shared" si="35"/>
        <v>2.6271</v>
      </c>
      <c r="R137" s="129">
        <v>2.6271</v>
      </c>
      <c r="S137" s="129"/>
      <c r="T137" s="129"/>
      <c r="U137" s="129"/>
      <c r="V137" s="129"/>
      <c r="W137" s="129"/>
      <c r="X137" s="116" t="s">
        <v>633</v>
      </c>
      <c r="Y137" s="116" t="s">
        <v>342</v>
      </c>
      <c r="Z137" s="116" t="s">
        <v>396</v>
      </c>
      <c r="AA137" s="116" t="s">
        <v>395</v>
      </c>
      <c r="AB137" s="138" t="s">
        <v>1075</v>
      </c>
      <c r="AC137" s="142" t="s">
        <v>1076</v>
      </c>
      <c r="AD137" s="118" t="s">
        <v>610</v>
      </c>
      <c r="AE137" s="114"/>
      <c r="AF137" s="114"/>
      <c r="AG137" s="130"/>
    </row>
    <row r="138" s="84" customFormat="1" ht="184" customHeight="1" spans="1:33">
      <c r="A138" s="109">
        <f>MAX($A$9:A137)+1</f>
        <v>101</v>
      </c>
      <c r="B138" s="109" t="s">
        <v>1114</v>
      </c>
      <c r="C138" s="109" t="s">
        <v>59</v>
      </c>
      <c r="D138" s="111" t="s">
        <v>1115</v>
      </c>
      <c r="E138" s="111" t="s">
        <v>391</v>
      </c>
      <c r="F138" s="111" t="s">
        <v>1072</v>
      </c>
      <c r="G138" s="111" t="s">
        <v>117</v>
      </c>
      <c r="H138" s="116" t="s">
        <v>1116</v>
      </c>
      <c r="I138" s="109" t="s">
        <v>376</v>
      </c>
      <c r="J138" s="118" t="s">
        <v>1117</v>
      </c>
      <c r="K138" s="114">
        <v>1</v>
      </c>
      <c r="L138" s="114">
        <v>200</v>
      </c>
      <c r="M138" s="114">
        <v>200</v>
      </c>
      <c r="N138" s="114">
        <v>200</v>
      </c>
      <c r="O138" s="117">
        <v>23.98421</v>
      </c>
      <c r="P138" s="117">
        <f t="shared" si="34"/>
        <v>23.98421</v>
      </c>
      <c r="Q138" s="117">
        <f t="shared" si="35"/>
        <v>23.98421</v>
      </c>
      <c r="R138" s="117">
        <v>23.98421</v>
      </c>
      <c r="S138" s="117"/>
      <c r="T138" s="117"/>
      <c r="U138" s="117"/>
      <c r="V138" s="117"/>
      <c r="W138" s="117"/>
      <c r="X138" s="115" t="s">
        <v>615</v>
      </c>
      <c r="Y138" s="116" t="s">
        <v>95</v>
      </c>
      <c r="Z138" s="115" t="s">
        <v>396</v>
      </c>
      <c r="AA138" s="116" t="s">
        <v>395</v>
      </c>
      <c r="AB138" s="116" t="s">
        <v>1075</v>
      </c>
      <c r="AC138" s="140" t="s">
        <v>1118</v>
      </c>
      <c r="AD138" s="140" t="s">
        <v>1119</v>
      </c>
      <c r="AE138" s="114"/>
      <c r="AF138" s="114"/>
      <c r="AG138" s="130"/>
    </row>
    <row r="139" s="78" customFormat="1" ht="134" customHeight="1" spans="1:33">
      <c r="A139" s="109">
        <f>MAX($A$9:A138)+1</f>
        <v>102</v>
      </c>
      <c r="B139" s="110" t="s">
        <v>1120</v>
      </c>
      <c r="C139" s="110">
        <v>2024</v>
      </c>
      <c r="D139" s="112" t="s">
        <v>1121</v>
      </c>
      <c r="E139" s="111" t="s">
        <v>391</v>
      </c>
      <c r="F139" s="111" t="s">
        <v>1072</v>
      </c>
      <c r="G139" s="110"/>
      <c r="H139" s="112" t="s">
        <v>1122</v>
      </c>
      <c r="I139" s="110" t="s">
        <v>376</v>
      </c>
      <c r="J139" s="113" t="s">
        <v>1123</v>
      </c>
      <c r="K139" s="114">
        <v>1</v>
      </c>
      <c r="L139" s="114">
        <v>8</v>
      </c>
      <c r="M139" s="114">
        <v>8</v>
      </c>
      <c r="N139" s="114">
        <v>8</v>
      </c>
      <c r="O139" s="117">
        <v>1.0768</v>
      </c>
      <c r="P139" s="129">
        <f t="shared" si="34"/>
        <v>1.0768</v>
      </c>
      <c r="Q139" s="129">
        <f t="shared" si="35"/>
        <v>1.0768</v>
      </c>
      <c r="R139" s="129">
        <v>1.0768</v>
      </c>
      <c r="S139" s="129"/>
      <c r="T139" s="129"/>
      <c r="U139" s="129"/>
      <c r="V139" s="129"/>
      <c r="W139" s="129"/>
      <c r="X139" s="138" t="s">
        <v>622</v>
      </c>
      <c r="Y139" s="138" t="s">
        <v>132</v>
      </c>
      <c r="Z139" s="138" t="s">
        <v>396</v>
      </c>
      <c r="AA139" s="138" t="s">
        <v>395</v>
      </c>
      <c r="AB139" s="138" t="s">
        <v>1075</v>
      </c>
      <c r="AC139" s="140" t="s">
        <v>1118</v>
      </c>
      <c r="AD139" s="140" t="s">
        <v>1119</v>
      </c>
      <c r="AE139" s="114"/>
      <c r="AF139" s="114"/>
      <c r="AG139" s="130"/>
    </row>
    <row r="140" s="87" customFormat="1" ht="134" customHeight="1" spans="1:33">
      <c r="A140" s="114">
        <f>MAX($A$9:A139)+1</f>
        <v>103</v>
      </c>
      <c r="B140" s="117" t="s">
        <v>1124</v>
      </c>
      <c r="C140" s="117">
        <v>2024</v>
      </c>
      <c r="D140" s="115" t="s">
        <v>1125</v>
      </c>
      <c r="E140" s="111" t="s">
        <v>391</v>
      </c>
      <c r="F140" s="111" t="s">
        <v>1072</v>
      </c>
      <c r="G140" s="116" t="s">
        <v>117</v>
      </c>
      <c r="H140" s="118" t="s">
        <v>1126</v>
      </c>
      <c r="I140" s="117" t="s">
        <v>376</v>
      </c>
      <c r="J140" s="140" t="s">
        <v>1127</v>
      </c>
      <c r="K140" s="114">
        <v>1</v>
      </c>
      <c r="L140" s="114">
        <v>11</v>
      </c>
      <c r="M140" s="114">
        <v>5</v>
      </c>
      <c r="N140" s="114">
        <v>11</v>
      </c>
      <c r="O140" s="117">
        <v>1.1379</v>
      </c>
      <c r="P140" s="117">
        <f t="shared" si="34"/>
        <v>1.1379</v>
      </c>
      <c r="Q140" s="117">
        <f t="shared" si="35"/>
        <v>1.1379</v>
      </c>
      <c r="R140" s="117">
        <v>1.1379</v>
      </c>
      <c r="S140" s="117"/>
      <c r="T140" s="117"/>
      <c r="U140" s="117"/>
      <c r="V140" s="117"/>
      <c r="W140" s="117"/>
      <c r="X140" s="116" t="s">
        <v>1128</v>
      </c>
      <c r="Y140" s="116" t="s">
        <v>257</v>
      </c>
      <c r="Z140" s="116" t="s">
        <v>396</v>
      </c>
      <c r="AA140" s="116" t="s">
        <v>395</v>
      </c>
      <c r="AB140" s="116" t="s">
        <v>1075</v>
      </c>
      <c r="AC140" s="118" t="s">
        <v>397</v>
      </c>
      <c r="AD140" s="118" t="s">
        <v>397</v>
      </c>
      <c r="AE140" s="114"/>
      <c r="AF140" s="114"/>
      <c r="AG140" s="117"/>
    </row>
    <row r="141" s="83" customFormat="1" ht="148" customHeight="1" spans="1:33">
      <c r="A141" s="114">
        <f>MAX($A$9:A140)+1</f>
        <v>104</v>
      </c>
      <c r="B141" s="117" t="s">
        <v>1129</v>
      </c>
      <c r="C141" s="117" t="s">
        <v>59</v>
      </c>
      <c r="D141" s="119" t="s">
        <v>1130</v>
      </c>
      <c r="E141" s="116" t="s">
        <v>391</v>
      </c>
      <c r="F141" s="116" t="s">
        <v>1072</v>
      </c>
      <c r="G141" s="116" t="s">
        <v>117</v>
      </c>
      <c r="H141" s="116" t="s">
        <v>644</v>
      </c>
      <c r="I141" s="117" t="s">
        <v>376</v>
      </c>
      <c r="J141" s="118" t="s">
        <v>1131</v>
      </c>
      <c r="K141" s="114">
        <v>1</v>
      </c>
      <c r="L141" s="114">
        <v>146</v>
      </c>
      <c r="M141" s="114">
        <v>146</v>
      </c>
      <c r="N141" s="114">
        <v>146</v>
      </c>
      <c r="O141" s="117">
        <v>19.698</v>
      </c>
      <c r="P141" s="117">
        <f t="shared" si="34"/>
        <v>19.698</v>
      </c>
      <c r="Q141" s="117">
        <f t="shared" si="35"/>
        <v>19.698</v>
      </c>
      <c r="R141" s="117">
        <v>19.698</v>
      </c>
      <c r="S141" s="117"/>
      <c r="T141" s="117"/>
      <c r="U141" s="117"/>
      <c r="V141" s="117"/>
      <c r="W141" s="117"/>
      <c r="X141" s="119" t="s">
        <v>644</v>
      </c>
      <c r="Y141" s="119" t="s">
        <v>88</v>
      </c>
      <c r="Z141" s="119" t="s">
        <v>396</v>
      </c>
      <c r="AA141" s="119" t="s">
        <v>395</v>
      </c>
      <c r="AB141" s="119" t="s">
        <v>1075</v>
      </c>
      <c r="AC141" s="118" t="s">
        <v>1132</v>
      </c>
      <c r="AD141" s="118" t="s">
        <v>1132</v>
      </c>
      <c r="AE141" s="114"/>
      <c r="AF141" s="114"/>
      <c r="AG141" s="117"/>
    </row>
    <row r="142" s="78" customFormat="1" ht="175" customHeight="1" spans="1:33">
      <c r="A142" s="109">
        <f>MAX($A$9:A141)+1</f>
        <v>105</v>
      </c>
      <c r="B142" s="110" t="s">
        <v>1133</v>
      </c>
      <c r="C142" s="110" t="s">
        <v>59</v>
      </c>
      <c r="D142" s="112" t="s">
        <v>1134</v>
      </c>
      <c r="E142" s="112" t="s">
        <v>391</v>
      </c>
      <c r="F142" s="112" t="s">
        <v>1135</v>
      </c>
      <c r="G142" s="110"/>
      <c r="H142" s="112" t="s">
        <v>1073</v>
      </c>
      <c r="I142" s="110" t="s">
        <v>376</v>
      </c>
      <c r="J142" s="113" t="s">
        <v>1136</v>
      </c>
      <c r="K142" s="114">
        <v>1</v>
      </c>
      <c r="L142" s="114">
        <v>154</v>
      </c>
      <c r="M142" s="114">
        <v>154</v>
      </c>
      <c r="N142" s="114">
        <v>432</v>
      </c>
      <c r="O142" s="117">
        <v>9.7604</v>
      </c>
      <c r="P142" s="129">
        <f t="shared" si="34"/>
        <v>9.7604</v>
      </c>
      <c r="Q142" s="129">
        <f t="shared" si="35"/>
        <v>0</v>
      </c>
      <c r="R142" s="129"/>
      <c r="S142" s="129"/>
      <c r="T142" s="129"/>
      <c r="U142" s="129"/>
      <c r="V142" s="129"/>
      <c r="W142" s="129">
        <v>9.7604</v>
      </c>
      <c r="X142" s="138" t="s">
        <v>607</v>
      </c>
      <c r="Y142" s="138" t="s">
        <v>110</v>
      </c>
      <c r="Z142" s="138" t="s">
        <v>396</v>
      </c>
      <c r="AA142" s="138" t="s">
        <v>395</v>
      </c>
      <c r="AB142" s="138" t="s">
        <v>1075</v>
      </c>
      <c r="AC142" s="142" t="s">
        <v>1076</v>
      </c>
      <c r="AD142" s="118" t="s">
        <v>610</v>
      </c>
      <c r="AE142" s="114"/>
      <c r="AF142" s="114"/>
      <c r="AG142" s="130"/>
    </row>
    <row r="143" s="90" customFormat="1" ht="156" customHeight="1" spans="1:33">
      <c r="A143" s="109">
        <f>MAX($A$9:A142)+1</f>
        <v>106</v>
      </c>
      <c r="B143" s="110" t="s">
        <v>1137</v>
      </c>
      <c r="C143" s="109" t="s">
        <v>59</v>
      </c>
      <c r="D143" s="111" t="s">
        <v>1138</v>
      </c>
      <c r="E143" s="112" t="s">
        <v>391</v>
      </c>
      <c r="F143" s="112" t="s">
        <v>1135</v>
      </c>
      <c r="G143" s="110"/>
      <c r="H143" s="112" t="s">
        <v>1139</v>
      </c>
      <c r="I143" s="110" t="s">
        <v>376</v>
      </c>
      <c r="J143" s="113" t="s">
        <v>1140</v>
      </c>
      <c r="K143" s="130">
        <v>1</v>
      </c>
      <c r="L143" s="130">
        <v>25</v>
      </c>
      <c r="M143" s="114">
        <v>25</v>
      </c>
      <c r="N143" s="114">
        <v>25</v>
      </c>
      <c r="O143" s="117">
        <v>1.5576</v>
      </c>
      <c r="P143" s="129">
        <f t="shared" si="34"/>
        <v>1.5576</v>
      </c>
      <c r="Q143" s="129">
        <f t="shared" si="35"/>
        <v>0</v>
      </c>
      <c r="R143" s="129"/>
      <c r="S143" s="129"/>
      <c r="T143" s="129"/>
      <c r="U143" s="129"/>
      <c r="V143" s="129"/>
      <c r="W143" s="129">
        <v>1.5576</v>
      </c>
      <c r="X143" s="116" t="s">
        <v>880</v>
      </c>
      <c r="Y143" s="116" t="s">
        <v>267</v>
      </c>
      <c r="Z143" s="116" t="s">
        <v>396</v>
      </c>
      <c r="AA143" s="116" t="s">
        <v>395</v>
      </c>
      <c r="AB143" s="138" t="s">
        <v>1075</v>
      </c>
      <c r="AC143" s="118" t="s">
        <v>1081</v>
      </c>
      <c r="AD143" s="118" t="s">
        <v>1082</v>
      </c>
      <c r="AE143" s="114"/>
      <c r="AF143" s="114"/>
      <c r="AG143" s="130"/>
    </row>
    <row r="144" s="82" customFormat="1" ht="192" customHeight="1" spans="1:33">
      <c r="A144" s="114">
        <f>MAX($A$9:A143)+1</f>
        <v>107</v>
      </c>
      <c r="B144" s="117" t="s">
        <v>1141</v>
      </c>
      <c r="C144" s="117" t="s">
        <v>59</v>
      </c>
      <c r="D144" s="115" t="s">
        <v>1142</v>
      </c>
      <c r="E144" s="116" t="s">
        <v>391</v>
      </c>
      <c r="F144" s="112" t="s">
        <v>1135</v>
      </c>
      <c r="G144" s="116" t="s">
        <v>117</v>
      </c>
      <c r="H144" s="116" t="s">
        <v>636</v>
      </c>
      <c r="I144" s="117" t="s">
        <v>376</v>
      </c>
      <c r="J144" s="118" t="s">
        <v>1143</v>
      </c>
      <c r="K144" s="114">
        <v>1</v>
      </c>
      <c r="L144" s="114">
        <v>63</v>
      </c>
      <c r="M144" s="114">
        <v>60</v>
      </c>
      <c r="N144" s="114">
        <v>210</v>
      </c>
      <c r="O144" s="117">
        <v>2.778</v>
      </c>
      <c r="P144" s="117">
        <f t="shared" si="34"/>
        <v>2.778</v>
      </c>
      <c r="Q144" s="117">
        <f t="shared" si="35"/>
        <v>0</v>
      </c>
      <c r="R144" s="117"/>
      <c r="S144" s="117"/>
      <c r="T144" s="117"/>
      <c r="U144" s="117"/>
      <c r="V144" s="117"/>
      <c r="W144" s="117">
        <v>2.778</v>
      </c>
      <c r="X144" s="116" t="s">
        <v>638</v>
      </c>
      <c r="Y144" s="116" t="s">
        <v>639</v>
      </c>
      <c r="Z144" s="116" t="s">
        <v>396</v>
      </c>
      <c r="AA144" s="116" t="s">
        <v>395</v>
      </c>
      <c r="AB144" s="138" t="s">
        <v>1075</v>
      </c>
      <c r="AC144" s="142" t="s">
        <v>1144</v>
      </c>
      <c r="AD144" s="140" t="s">
        <v>1145</v>
      </c>
      <c r="AE144" s="114"/>
      <c r="AF144" s="114"/>
      <c r="AG144" s="114"/>
    </row>
    <row r="145" s="86" customFormat="1" ht="175" customHeight="1" spans="1:33">
      <c r="A145" s="109">
        <f>MAX($A$9:A144)+1</f>
        <v>108</v>
      </c>
      <c r="B145" s="109" t="s">
        <v>1146</v>
      </c>
      <c r="C145" s="109" t="s">
        <v>59</v>
      </c>
      <c r="D145" s="111" t="s">
        <v>1147</v>
      </c>
      <c r="E145" s="111" t="s">
        <v>391</v>
      </c>
      <c r="F145" s="111" t="s">
        <v>1135</v>
      </c>
      <c r="G145" s="111" t="s">
        <v>117</v>
      </c>
      <c r="H145" s="111" t="s">
        <v>1148</v>
      </c>
      <c r="I145" s="117" t="s">
        <v>376</v>
      </c>
      <c r="J145" s="113" t="s">
        <v>1149</v>
      </c>
      <c r="K145" s="114">
        <v>1</v>
      </c>
      <c r="L145" s="114">
        <v>44</v>
      </c>
      <c r="M145" s="109">
        <v>41</v>
      </c>
      <c r="N145" s="109">
        <v>44</v>
      </c>
      <c r="O145" s="117">
        <v>1.1848</v>
      </c>
      <c r="P145" s="117">
        <f t="shared" si="34"/>
        <v>1.1848</v>
      </c>
      <c r="Q145" s="117">
        <f t="shared" si="35"/>
        <v>0</v>
      </c>
      <c r="R145" s="117"/>
      <c r="S145" s="117"/>
      <c r="T145" s="117"/>
      <c r="U145" s="117"/>
      <c r="V145" s="129"/>
      <c r="W145" s="129">
        <v>1.1848</v>
      </c>
      <c r="X145" s="116" t="s">
        <v>747</v>
      </c>
      <c r="Y145" s="116" t="s">
        <v>102</v>
      </c>
      <c r="Z145" s="116" t="s">
        <v>396</v>
      </c>
      <c r="AA145" s="116" t="s">
        <v>395</v>
      </c>
      <c r="AB145" s="116" t="s">
        <v>1075</v>
      </c>
      <c r="AC145" s="113" t="s">
        <v>1092</v>
      </c>
      <c r="AD145" s="113" t="s">
        <v>1093</v>
      </c>
      <c r="AE145" s="114"/>
      <c r="AF145" s="114"/>
      <c r="AG145" s="114"/>
    </row>
    <row r="146" s="78" customFormat="1" ht="157" customHeight="1" spans="1:33">
      <c r="A146" s="109">
        <f>MAX($A$9:A145)+1</f>
        <v>109</v>
      </c>
      <c r="B146" s="109" t="s">
        <v>1150</v>
      </c>
      <c r="C146" s="120" t="s">
        <v>59</v>
      </c>
      <c r="D146" s="111" t="s">
        <v>1151</v>
      </c>
      <c r="E146" s="111" t="s">
        <v>391</v>
      </c>
      <c r="F146" s="111" t="s">
        <v>1135</v>
      </c>
      <c r="G146" s="111" t="s">
        <v>117</v>
      </c>
      <c r="H146" s="111" t="s">
        <v>1096</v>
      </c>
      <c r="I146" s="120" t="s">
        <v>376</v>
      </c>
      <c r="J146" s="113" t="s">
        <v>1152</v>
      </c>
      <c r="K146" s="114">
        <v>1</v>
      </c>
      <c r="L146" s="114">
        <v>329</v>
      </c>
      <c r="M146" s="114">
        <v>329</v>
      </c>
      <c r="N146" s="114">
        <v>329</v>
      </c>
      <c r="O146" s="117">
        <v>9.87</v>
      </c>
      <c r="P146" s="117">
        <f t="shared" si="34"/>
        <v>9.87</v>
      </c>
      <c r="Q146" s="117">
        <f t="shared" si="35"/>
        <v>0</v>
      </c>
      <c r="R146" s="117"/>
      <c r="S146" s="117"/>
      <c r="T146" s="117"/>
      <c r="U146" s="117"/>
      <c r="V146" s="117"/>
      <c r="W146" s="117">
        <v>9.87</v>
      </c>
      <c r="X146" s="116" t="s">
        <v>720</v>
      </c>
      <c r="Y146" s="116" t="s">
        <v>355</v>
      </c>
      <c r="Z146" s="115" t="s">
        <v>396</v>
      </c>
      <c r="AA146" s="116" t="s">
        <v>395</v>
      </c>
      <c r="AB146" s="138" t="s">
        <v>1075</v>
      </c>
      <c r="AC146" s="118" t="s">
        <v>1098</v>
      </c>
      <c r="AD146" s="118" t="s">
        <v>1099</v>
      </c>
      <c r="AE146" s="114"/>
      <c r="AF146" s="114"/>
      <c r="AG146" s="130"/>
    </row>
    <row r="147" s="78" customFormat="1" ht="146" customHeight="1" spans="1:33">
      <c r="A147" s="109">
        <f>MAX($A$9:A146)+1</f>
        <v>110</v>
      </c>
      <c r="B147" s="110" t="s">
        <v>1153</v>
      </c>
      <c r="C147" s="117" t="s">
        <v>59</v>
      </c>
      <c r="D147" s="115" t="s">
        <v>1154</v>
      </c>
      <c r="E147" s="116" t="s">
        <v>391</v>
      </c>
      <c r="F147" s="116" t="s">
        <v>1135</v>
      </c>
      <c r="G147" s="116" t="s">
        <v>117</v>
      </c>
      <c r="H147" s="118" t="s">
        <v>627</v>
      </c>
      <c r="I147" s="117" t="s">
        <v>376</v>
      </c>
      <c r="J147" s="118" t="s">
        <v>1155</v>
      </c>
      <c r="K147" s="114">
        <v>1</v>
      </c>
      <c r="L147" s="114">
        <v>532</v>
      </c>
      <c r="M147" s="114">
        <v>532</v>
      </c>
      <c r="N147" s="114">
        <v>2015</v>
      </c>
      <c r="O147" s="117">
        <v>10.5313</v>
      </c>
      <c r="P147" s="129">
        <f t="shared" si="34"/>
        <v>10.5313</v>
      </c>
      <c r="Q147" s="129">
        <f t="shared" si="35"/>
        <v>0</v>
      </c>
      <c r="R147" s="129"/>
      <c r="S147" s="129"/>
      <c r="T147" s="129"/>
      <c r="U147" s="129"/>
      <c r="V147" s="129"/>
      <c r="W147" s="129">
        <v>10.5313</v>
      </c>
      <c r="X147" s="138" t="s">
        <v>627</v>
      </c>
      <c r="Y147" s="138" t="s">
        <v>68</v>
      </c>
      <c r="Z147" s="138" t="s">
        <v>396</v>
      </c>
      <c r="AA147" s="138" t="s">
        <v>395</v>
      </c>
      <c r="AB147" s="138" t="s">
        <v>1075</v>
      </c>
      <c r="AC147" s="140" t="s">
        <v>209</v>
      </c>
      <c r="AD147" s="140" t="s">
        <v>1156</v>
      </c>
      <c r="AE147" s="114"/>
      <c r="AF147" s="114"/>
      <c r="AG147" s="130"/>
    </row>
    <row r="148" s="92" customFormat="1" ht="146" customHeight="1" spans="1:33">
      <c r="A148" s="151">
        <f>MAX($A$9:A147)+1</f>
        <v>111</v>
      </c>
      <c r="B148" s="109" t="s">
        <v>1157</v>
      </c>
      <c r="C148" s="109" t="s">
        <v>59</v>
      </c>
      <c r="D148" s="111" t="s">
        <v>1158</v>
      </c>
      <c r="E148" s="111" t="s">
        <v>391</v>
      </c>
      <c r="F148" s="111" t="s">
        <v>1135</v>
      </c>
      <c r="G148" s="109"/>
      <c r="H148" s="111" t="s">
        <v>822</v>
      </c>
      <c r="I148" s="109" t="s">
        <v>376</v>
      </c>
      <c r="J148" s="152" t="s">
        <v>1159</v>
      </c>
      <c r="K148" s="114">
        <v>1</v>
      </c>
      <c r="L148" s="114">
        <v>16</v>
      </c>
      <c r="M148" s="114">
        <v>16</v>
      </c>
      <c r="N148" s="114">
        <v>16</v>
      </c>
      <c r="O148" s="117">
        <v>0.9577</v>
      </c>
      <c r="P148" s="117">
        <f t="shared" si="34"/>
        <v>0.9577</v>
      </c>
      <c r="Q148" s="117">
        <f t="shared" si="35"/>
        <v>0</v>
      </c>
      <c r="R148" s="117"/>
      <c r="S148" s="117"/>
      <c r="T148" s="117"/>
      <c r="U148" s="117"/>
      <c r="V148" s="117"/>
      <c r="W148" s="117">
        <v>0.9577</v>
      </c>
      <c r="X148" s="116" t="s">
        <v>824</v>
      </c>
      <c r="Y148" s="116" t="s">
        <v>169</v>
      </c>
      <c r="Z148" s="116" t="s">
        <v>396</v>
      </c>
      <c r="AA148" s="116" t="s">
        <v>395</v>
      </c>
      <c r="AB148" s="116" t="s">
        <v>1075</v>
      </c>
      <c r="AC148" s="118" t="s">
        <v>1108</v>
      </c>
      <c r="AD148" s="118" t="s">
        <v>1160</v>
      </c>
      <c r="AE148" s="114"/>
      <c r="AF148" s="114"/>
      <c r="AG148" s="114"/>
    </row>
    <row r="149" s="78" customFormat="1" ht="172" customHeight="1" spans="1:33">
      <c r="A149" s="109">
        <f>MAX($A$9:A148)+1</f>
        <v>112</v>
      </c>
      <c r="B149" s="110" t="s">
        <v>1161</v>
      </c>
      <c r="C149" s="109" t="s">
        <v>59</v>
      </c>
      <c r="D149" s="111" t="s">
        <v>1162</v>
      </c>
      <c r="E149" s="111" t="s">
        <v>391</v>
      </c>
      <c r="F149" s="111" t="s">
        <v>1135</v>
      </c>
      <c r="G149" s="111" t="s">
        <v>117</v>
      </c>
      <c r="H149" s="112" t="s">
        <v>1163</v>
      </c>
      <c r="I149" s="110" t="s">
        <v>376</v>
      </c>
      <c r="J149" s="113" t="s">
        <v>1164</v>
      </c>
      <c r="K149" s="114">
        <v>1</v>
      </c>
      <c r="L149" s="114">
        <v>49</v>
      </c>
      <c r="M149" s="114">
        <v>49</v>
      </c>
      <c r="N149" s="114">
        <v>49</v>
      </c>
      <c r="O149" s="117">
        <v>1.6097</v>
      </c>
      <c r="P149" s="129">
        <f t="shared" si="34"/>
        <v>1.6097</v>
      </c>
      <c r="Q149" s="129">
        <f t="shared" si="35"/>
        <v>0</v>
      </c>
      <c r="R149" s="129"/>
      <c r="S149" s="129"/>
      <c r="T149" s="129"/>
      <c r="U149" s="129"/>
      <c r="V149" s="129"/>
      <c r="W149" s="129">
        <v>1.6097</v>
      </c>
      <c r="X149" s="116" t="s">
        <v>633</v>
      </c>
      <c r="Y149" s="116" t="s">
        <v>342</v>
      </c>
      <c r="Z149" s="116" t="s">
        <v>396</v>
      </c>
      <c r="AA149" s="116" t="s">
        <v>395</v>
      </c>
      <c r="AB149" s="138" t="s">
        <v>1075</v>
      </c>
      <c r="AC149" s="142" t="s">
        <v>1076</v>
      </c>
      <c r="AD149" s="118" t="s">
        <v>610</v>
      </c>
      <c r="AE149" s="114"/>
      <c r="AF149" s="114"/>
      <c r="AG149" s="130"/>
    </row>
    <row r="150" s="87" customFormat="1" ht="156" customHeight="1" spans="1:33">
      <c r="A150" s="114">
        <f>MAX($A$9:A149)+1</f>
        <v>113</v>
      </c>
      <c r="B150" s="117" t="s">
        <v>1165</v>
      </c>
      <c r="C150" s="117">
        <v>2024</v>
      </c>
      <c r="D150" s="115" t="s">
        <v>1166</v>
      </c>
      <c r="E150" s="111" t="s">
        <v>391</v>
      </c>
      <c r="F150" s="111" t="s">
        <v>1135</v>
      </c>
      <c r="G150" s="116" t="s">
        <v>117</v>
      </c>
      <c r="H150" s="118" t="s">
        <v>1167</v>
      </c>
      <c r="I150" s="117" t="s">
        <v>376</v>
      </c>
      <c r="J150" s="140" t="s">
        <v>1168</v>
      </c>
      <c r="K150" s="114">
        <v>1</v>
      </c>
      <c r="L150" s="114">
        <v>19</v>
      </c>
      <c r="M150" s="114">
        <v>12</v>
      </c>
      <c r="N150" s="114">
        <v>19</v>
      </c>
      <c r="O150" s="117">
        <v>0.5495</v>
      </c>
      <c r="P150" s="117">
        <f t="shared" si="34"/>
        <v>0.5495</v>
      </c>
      <c r="Q150" s="117">
        <f t="shared" si="35"/>
        <v>0</v>
      </c>
      <c r="R150" s="117"/>
      <c r="S150" s="117"/>
      <c r="T150" s="117"/>
      <c r="U150" s="117"/>
      <c r="V150" s="117"/>
      <c r="W150" s="117">
        <v>0.5495</v>
      </c>
      <c r="X150" s="116" t="s">
        <v>1128</v>
      </c>
      <c r="Y150" s="116" t="s">
        <v>257</v>
      </c>
      <c r="Z150" s="116" t="s">
        <v>396</v>
      </c>
      <c r="AA150" s="116" t="s">
        <v>395</v>
      </c>
      <c r="AB150" s="116" t="s">
        <v>1075</v>
      </c>
      <c r="AC150" s="118" t="s">
        <v>397</v>
      </c>
      <c r="AD150" s="118" t="s">
        <v>397</v>
      </c>
      <c r="AE150" s="114"/>
      <c r="AF150" s="114"/>
      <c r="AG150" s="117"/>
    </row>
    <row r="151" s="84" customFormat="1" ht="225" customHeight="1" spans="1:33">
      <c r="A151" s="109">
        <f>MAX($A$9:A150)+1</f>
        <v>114</v>
      </c>
      <c r="B151" s="109" t="s">
        <v>1169</v>
      </c>
      <c r="C151" s="109" t="s">
        <v>59</v>
      </c>
      <c r="D151" s="111" t="s">
        <v>1170</v>
      </c>
      <c r="E151" s="111" t="s">
        <v>391</v>
      </c>
      <c r="F151" s="111" t="s">
        <v>1135</v>
      </c>
      <c r="G151" s="111" t="s">
        <v>117</v>
      </c>
      <c r="H151" s="116" t="s">
        <v>1116</v>
      </c>
      <c r="I151" s="109" t="s">
        <v>376</v>
      </c>
      <c r="J151" s="118" t="s">
        <v>1171</v>
      </c>
      <c r="K151" s="114">
        <v>1</v>
      </c>
      <c r="L151" s="114">
        <v>121</v>
      </c>
      <c r="M151" s="114">
        <v>121</v>
      </c>
      <c r="N151" s="114">
        <v>121</v>
      </c>
      <c r="O151" s="117">
        <v>4.59605</v>
      </c>
      <c r="P151" s="117">
        <f t="shared" si="34"/>
        <v>4.59605</v>
      </c>
      <c r="Q151" s="117">
        <f t="shared" si="35"/>
        <v>0</v>
      </c>
      <c r="R151" s="117"/>
      <c r="S151" s="117"/>
      <c r="T151" s="117"/>
      <c r="U151" s="117"/>
      <c r="V151" s="117"/>
      <c r="W151" s="117">
        <v>4.59605</v>
      </c>
      <c r="X151" s="115" t="s">
        <v>615</v>
      </c>
      <c r="Y151" s="116" t="s">
        <v>95</v>
      </c>
      <c r="Z151" s="115" t="s">
        <v>396</v>
      </c>
      <c r="AA151" s="116" t="s">
        <v>395</v>
      </c>
      <c r="AB151" s="116" t="s">
        <v>1075</v>
      </c>
      <c r="AC151" s="140" t="s">
        <v>1118</v>
      </c>
      <c r="AD151" s="140" t="s">
        <v>1119</v>
      </c>
      <c r="AE151" s="114"/>
      <c r="AF151" s="114"/>
      <c r="AG151" s="130"/>
    </row>
    <row r="152" s="78" customFormat="1" ht="144" customHeight="1" spans="1:33">
      <c r="A152" s="109">
        <f>MAX($A$9:A151)+1</f>
        <v>115</v>
      </c>
      <c r="B152" s="110" t="s">
        <v>1172</v>
      </c>
      <c r="C152" s="110">
        <v>2024</v>
      </c>
      <c r="D152" s="112" t="s">
        <v>1173</v>
      </c>
      <c r="E152" s="111" t="s">
        <v>391</v>
      </c>
      <c r="F152" s="111" t="s">
        <v>1135</v>
      </c>
      <c r="G152" s="110"/>
      <c r="H152" s="112" t="s">
        <v>1174</v>
      </c>
      <c r="I152" s="110" t="s">
        <v>376</v>
      </c>
      <c r="J152" s="113" t="s">
        <v>1175</v>
      </c>
      <c r="K152" s="114">
        <v>1</v>
      </c>
      <c r="L152" s="114">
        <v>51</v>
      </c>
      <c r="M152" s="114">
        <v>51</v>
      </c>
      <c r="N152" s="114">
        <v>51</v>
      </c>
      <c r="O152" s="117">
        <v>1.4765</v>
      </c>
      <c r="P152" s="129">
        <f t="shared" si="34"/>
        <v>1.4765</v>
      </c>
      <c r="Q152" s="129">
        <f t="shared" si="35"/>
        <v>0</v>
      </c>
      <c r="R152" s="129"/>
      <c r="S152" s="129"/>
      <c r="T152" s="129"/>
      <c r="U152" s="129"/>
      <c r="V152" s="129"/>
      <c r="W152" s="129">
        <v>1.4765</v>
      </c>
      <c r="X152" s="138" t="s">
        <v>622</v>
      </c>
      <c r="Y152" s="138" t="s">
        <v>132</v>
      </c>
      <c r="Z152" s="138" t="s">
        <v>396</v>
      </c>
      <c r="AA152" s="138" t="s">
        <v>395</v>
      </c>
      <c r="AB152" s="138" t="s">
        <v>1075</v>
      </c>
      <c r="AC152" s="140" t="s">
        <v>1118</v>
      </c>
      <c r="AD152" s="140" t="s">
        <v>1119</v>
      </c>
      <c r="AE152" s="114"/>
      <c r="AF152" s="114"/>
      <c r="AG152" s="130"/>
    </row>
    <row r="153" s="83" customFormat="1" ht="145" customHeight="1" spans="1:33">
      <c r="A153" s="114">
        <f>MAX($A$9:A152)+1</f>
        <v>116</v>
      </c>
      <c r="B153" s="117" t="s">
        <v>1176</v>
      </c>
      <c r="C153" s="117" t="s">
        <v>59</v>
      </c>
      <c r="D153" s="119" t="s">
        <v>1177</v>
      </c>
      <c r="E153" s="116" t="s">
        <v>391</v>
      </c>
      <c r="F153" s="116" t="s">
        <v>1135</v>
      </c>
      <c r="G153" s="116" t="s">
        <v>117</v>
      </c>
      <c r="H153" s="116" t="s">
        <v>644</v>
      </c>
      <c r="I153" s="117" t="s">
        <v>376</v>
      </c>
      <c r="J153" s="118" t="s">
        <v>1178</v>
      </c>
      <c r="K153" s="114">
        <v>1</v>
      </c>
      <c r="L153" s="114">
        <v>195</v>
      </c>
      <c r="M153" s="114">
        <v>195</v>
      </c>
      <c r="N153" s="114">
        <v>195</v>
      </c>
      <c r="O153" s="117">
        <v>9.8401</v>
      </c>
      <c r="P153" s="117">
        <f t="shared" si="34"/>
        <v>9.8401</v>
      </c>
      <c r="Q153" s="117">
        <f t="shared" si="35"/>
        <v>0</v>
      </c>
      <c r="R153" s="117"/>
      <c r="S153" s="117"/>
      <c r="T153" s="117"/>
      <c r="U153" s="117"/>
      <c r="V153" s="117"/>
      <c r="W153" s="117">
        <v>9.8401</v>
      </c>
      <c r="X153" s="119" t="s">
        <v>644</v>
      </c>
      <c r="Y153" s="119" t="s">
        <v>88</v>
      </c>
      <c r="Z153" s="119" t="s">
        <v>396</v>
      </c>
      <c r="AA153" s="119" t="s">
        <v>395</v>
      </c>
      <c r="AB153" s="119" t="s">
        <v>1075</v>
      </c>
      <c r="AC153" s="118" t="s">
        <v>1132</v>
      </c>
      <c r="AD153" s="118" t="s">
        <v>1132</v>
      </c>
      <c r="AE153" s="114"/>
      <c r="AF153" s="114"/>
      <c r="AG153" s="117"/>
    </row>
    <row r="154" s="78" customFormat="1" ht="30" hidden="1" customHeight="1" spans="1:33">
      <c r="A154" s="108" t="s">
        <v>56</v>
      </c>
      <c r="B154" s="107" t="s">
        <v>399</v>
      </c>
      <c r="C154" s="107"/>
      <c r="D154" s="107"/>
      <c r="E154" s="107"/>
      <c r="F154" s="107"/>
      <c r="G154" s="107"/>
      <c r="H154" s="107"/>
      <c r="I154" s="107"/>
      <c r="J154" s="107"/>
      <c r="K154" s="128">
        <f t="shared" ref="K154:T154" si="36">SUM(K155:K172)</f>
        <v>18</v>
      </c>
      <c r="L154" s="128">
        <f t="shared" si="36"/>
        <v>1151</v>
      </c>
      <c r="M154" s="128">
        <f t="shared" si="36"/>
        <v>1151</v>
      </c>
      <c r="N154" s="128">
        <f t="shared" si="36"/>
        <v>3087</v>
      </c>
      <c r="O154" s="128">
        <f t="shared" si="36"/>
        <v>193.1</v>
      </c>
      <c r="P154" s="128">
        <f t="shared" si="36"/>
        <v>193.1</v>
      </c>
      <c r="Q154" s="137">
        <f t="shared" si="36"/>
        <v>0</v>
      </c>
      <c r="R154" s="137">
        <f t="shared" si="36"/>
        <v>0</v>
      </c>
      <c r="S154" s="137">
        <f t="shared" si="36"/>
        <v>0</v>
      </c>
      <c r="T154" s="137">
        <f t="shared" si="36"/>
        <v>0</v>
      </c>
      <c r="U154" s="137">
        <f t="shared" ref="U154:AG154" si="37">SUM(U155:U172)</f>
        <v>0</v>
      </c>
      <c r="V154" s="137">
        <f t="shared" si="37"/>
        <v>0</v>
      </c>
      <c r="W154" s="137">
        <f t="shared" si="37"/>
        <v>193.1</v>
      </c>
      <c r="X154" s="128"/>
      <c r="Y154" s="128"/>
      <c r="Z154" s="128"/>
      <c r="AA154" s="128"/>
      <c r="AB154" s="128"/>
      <c r="AC154" s="128"/>
      <c r="AD154" s="128"/>
      <c r="AE154" s="128"/>
      <c r="AF154" s="128"/>
      <c r="AG154" s="128"/>
    </row>
    <row r="155" s="78" customFormat="1" ht="187" customHeight="1" spans="1:33">
      <c r="A155" s="109">
        <f>MAX($A$9:A154)+1</f>
        <v>117</v>
      </c>
      <c r="B155" s="110" t="s">
        <v>1179</v>
      </c>
      <c r="C155" s="110" t="s">
        <v>59</v>
      </c>
      <c r="D155" s="112" t="s">
        <v>1180</v>
      </c>
      <c r="E155" s="112" t="s">
        <v>391</v>
      </c>
      <c r="F155" s="112" t="s">
        <v>1181</v>
      </c>
      <c r="G155" s="110"/>
      <c r="H155" s="112" t="s">
        <v>1073</v>
      </c>
      <c r="I155" s="110" t="s">
        <v>376</v>
      </c>
      <c r="J155" s="113" t="s">
        <v>1182</v>
      </c>
      <c r="K155" s="114">
        <v>1</v>
      </c>
      <c r="L155" s="114">
        <v>135</v>
      </c>
      <c r="M155" s="114">
        <v>135</v>
      </c>
      <c r="N155" s="114">
        <v>378</v>
      </c>
      <c r="O155" s="117">
        <v>27</v>
      </c>
      <c r="P155" s="129">
        <f t="shared" ref="P155:P172" si="38">R155+S155+U155+W155</f>
        <v>27</v>
      </c>
      <c r="Q155" s="129">
        <f t="shared" ref="Q155:Q172" si="39">R155+S155+T155+U155+V155</f>
        <v>0</v>
      </c>
      <c r="R155" s="129"/>
      <c r="S155" s="129"/>
      <c r="T155" s="129"/>
      <c r="U155" s="129"/>
      <c r="V155" s="129"/>
      <c r="W155" s="129">
        <v>27</v>
      </c>
      <c r="X155" s="138" t="s">
        <v>607</v>
      </c>
      <c r="Y155" s="138" t="s">
        <v>110</v>
      </c>
      <c r="Z155" s="138" t="s">
        <v>396</v>
      </c>
      <c r="AA155" s="138" t="s">
        <v>395</v>
      </c>
      <c r="AB155" s="138" t="s">
        <v>1075</v>
      </c>
      <c r="AC155" s="142" t="s">
        <v>1183</v>
      </c>
      <c r="AD155" s="118" t="s">
        <v>610</v>
      </c>
      <c r="AE155" s="114"/>
      <c r="AF155" s="114"/>
      <c r="AG155" s="130"/>
    </row>
    <row r="156" s="90" customFormat="1" ht="223" customHeight="1" spans="1:33">
      <c r="A156" s="109">
        <f>MAX($A$9:A155)+1</f>
        <v>118</v>
      </c>
      <c r="B156" s="110" t="s">
        <v>1184</v>
      </c>
      <c r="C156" s="109" t="s">
        <v>59</v>
      </c>
      <c r="D156" s="111" t="s">
        <v>1185</v>
      </c>
      <c r="E156" s="112" t="s">
        <v>391</v>
      </c>
      <c r="F156" s="112" t="s">
        <v>1181</v>
      </c>
      <c r="G156" s="110"/>
      <c r="H156" s="112" t="s">
        <v>1186</v>
      </c>
      <c r="I156" s="110" t="s">
        <v>376</v>
      </c>
      <c r="J156" s="113" t="s">
        <v>1187</v>
      </c>
      <c r="K156" s="130">
        <v>1</v>
      </c>
      <c r="L156" s="130">
        <v>49</v>
      </c>
      <c r="M156" s="117">
        <v>49</v>
      </c>
      <c r="N156" s="117">
        <v>49</v>
      </c>
      <c r="O156" s="117">
        <v>9.8</v>
      </c>
      <c r="P156" s="129">
        <f t="shared" si="38"/>
        <v>9.8</v>
      </c>
      <c r="Q156" s="129">
        <f t="shared" si="39"/>
        <v>0</v>
      </c>
      <c r="R156" s="129"/>
      <c r="S156" s="129"/>
      <c r="T156" s="129"/>
      <c r="U156" s="129"/>
      <c r="V156" s="129"/>
      <c r="W156" s="129">
        <v>9.8</v>
      </c>
      <c r="X156" s="116" t="s">
        <v>880</v>
      </c>
      <c r="Y156" s="116" t="s">
        <v>267</v>
      </c>
      <c r="Z156" s="116" t="s">
        <v>396</v>
      </c>
      <c r="AA156" s="116" t="s">
        <v>395</v>
      </c>
      <c r="AB156" s="138" t="s">
        <v>1075</v>
      </c>
      <c r="AC156" s="118" t="s">
        <v>1188</v>
      </c>
      <c r="AD156" s="118" t="s">
        <v>1189</v>
      </c>
      <c r="AE156" s="114"/>
      <c r="AF156" s="114"/>
      <c r="AG156" s="130"/>
    </row>
    <row r="157" s="82" customFormat="1" ht="174" customHeight="1" spans="1:33">
      <c r="A157" s="114">
        <f>MAX($A$9:A156)+1</f>
        <v>119</v>
      </c>
      <c r="B157" s="117" t="s">
        <v>1190</v>
      </c>
      <c r="C157" s="117" t="s">
        <v>59</v>
      </c>
      <c r="D157" s="115" t="s">
        <v>1191</v>
      </c>
      <c r="E157" s="116" t="s">
        <v>391</v>
      </c>
      <c r="F157" s="116" t="s">
        <v>1181</v>
      </c>
      <c r="G157" s="116" t="s">
        <v>117</v>
      </c>
      <c r="H157" s="116" t="s">
        <v>636</v>
      </c>
      <c r="I157" s="117" t="s">
        <v>376</v>
      </c>
      <c r="J157" s="118" t="s">
        <v>1192</v>
      </c>
      <c r="K157" s="114">
        <v>1</v>
      </c>
      <c r="L157" s="114">
        <v>43</v>
      </c>
      <c r="M157" s="114">
        <v>43</v>
      </c>
      <c r="N157" s="114">
        <v>151</v>
      </c>
      <c r="O157" s="117">
        <v>8.6</v>
      </c>
      <c r="P157" s="117">
        <f t="shared" si="38"/>
        <v>8.6</v>
      </c>
      <c r="Q157" s="117">
        <f t="shared" si="39"/>
        <v>0</v>
      </c>
      <c r="R157" s="117"/>
      <c r="S157" s="117"/>
      <c r="T157" s="117"/>
      <c r="U157" s="117"/>
      <c r="V157" s="117"/>
      <c r="W157" s="117">
        <v>8.6</v>
      </c>
      <c r="X157" s="116" t="s">
        <v>638</v>
      </c>
      <c r="Y157" s="116" t="s">
        <v>639</v>
      </c>
      <c r="Z157" s="116" t="s">
        <v>396</v>
      </c>
      <c r="AA157" s="116" t="s">
        <v>395</v>
      </c>
      <c r="AB157" s="138" t="s">
        <v>1075</v>
      </c>
      <c r="AC157" s="142" t="s">
        <v>1193</v>
      </c>
      <c r="AD157" s="140" t="s">
        <v>1194</v>
      </c>
      <c r="AE157" s="114"/>
      <c r="AF157" s="114"/>
      <c r="AG157" s="114"/>
    </row>
    <row r="158" s="86" customFormat="1" ht="159" customHeight="1" spans="1:33">
      <c r="A158" s="109">
        <f>MAX($A$9:A157)+1</f>
        <v>120</v>
      </c>
      <c r="B158" s="109" t="s">
        <v>1195</v>
      </c>
      <c r="C158" s="109" t="s">
        <v>59</v>
      </c>
      <c r="D158" s="111" t="s">
        <v>1196</v>
      </c>
      <c r="E158" s="111" t="s">
        <v>391</v>
      </c>
      <c r="F158" s="111" t="s">
        <v>1181</v>
      </c>
      <c r="G158" s="111" t="s">
        <v>117</v>
      </c>
      <c r="H158" s="111" t="s">
        <v>1197</v>
      </c>
      <c r="I158" s="117" t="s">
        <v>376</v>
      </c>
      <c r="J158" s="113" t="s">
        <v>1198</v>
      </c>
      <c r="K158" s="114">
        <v>1</v>
      </c>
      <c r="L158" s="114">
        <v>36</v>
      </c>
      <c r="M158" s="109">
        <v>36</v>
      </c>
      <c r="N158" s="109">
        <v>137</v>
      </c>
      <c r="O158" s="117">
        <v>7.2</v>
      </c>
      <c r="P158" s="117">
        <f t="shared" si="38"/>
        <v>7.2</v>
      </c>
      <c r="Q158" s="117">
        <f t="shared" si="39"/>
        <v>0</v>
      </c>
      <c r="R158" s="117"/>
      <c r="S158" s="117"/>
      <c r="T158" s="117"/>
      <c r="U158" s="117"/>
      <c r="V158" s="129"/>
      <c r="W158" s="129">
        <v>7.2</v>
      </c>
      <c r="X158" s="116" t="s">
        <v>747</v>
      </c>
      <c r="Y158" s="116" t="s">
        <v>102</v>
      </c>
      <c r="Z158" s="116" t="s">
        <v>396</v>
      </c>
      <c r="AA158" s="116" t="s">
        <v>395</v>
      </c>
      <c r="AB158" s="116" t="s">
        <v>1075</v>
      </c>
      <c r="AC158" s="113" t="s">
        <v>1199</v>
      </c>
      <c r="AD158" s="113" t="s">
        <v>872</v>
      </c>
      <c r="AE158" s="114"/>
      <c r="AF158" s="114"/>
      <c r="AG158" s="114"/>
    </row>
    <row r="159" s="78" customFormat="1" ht="159" customHeight="1" spans="1:33">
      <c r="A159" s="109">
        <f>MAX($A$9:A158)+1</f>
        <v>121</v>
      </c>
      <c r="B159" s="109" t="s">
        <v>1200</v>
      </c>
      <c r="C159" s="120" t="s">
        <v>59</v>
      </c>
      <c r="D159" s="111" t="s">
        <v>1201</v>
      </c>
      <c r="E159" s="111" t="s">
        <v>391</v>
      </c>
      <c r="F159" s="111" t="s">
        <v>1181</v>
      </c>
      <c r="G159" s="111" t="s">
        <v>117</v>
      </c>
      <c r="H159" s="111" t="s">
        <v>806</v>
      </c>
      <c r="I159" s="120" t="s">
        <v>376</v>
      </c>
      <c r="J159" s="113" t="s">
        <v>1202</v>
      </c>
      <c r="K159" s="114">
        <v>1</v>
      </c>
      <c r="L159" s="114">
        <v>106</v>
      </c>
      <c r="M159" s="114">
        <v>106</v>
      </c>
      <c r="N159" s="114">
        <v>106</v>
      </c>
      <c r="O159" s="117">
        <v>21.2</v>
      </c>
      <c r="P159" s="117">
        <f t="shared" si="38"/>
        <v>21.2</v>
      </c>
      <c r="Q159" s="117">
        <f t="shared" si="39"/>
        <v>0</v>
      </c>
      <c r="R159" s="117"/>
      <c r="S159" s="117"/>
      <c r="T159" s="117"/>
      <c r="U159" s="117"/>
      <c r="V159" s="117"/>
      <c r="W159" s="117">
        <v>21.2</v>
      </c>
      <c r="X159" s="116" t="s">
        <v>720</v>
      </c>
      <c r="Y159" s="116" t="s">
        <v>355</v>
      </c>
      <c r="Z159" s="115" t="s">
        <v>396</v>
      </c>
      <c r="AA159" s="116" t="s">
        <v>395</v>
      </c>
      <c r="AB159" s="138" t="s">
        <v>1075</v>
      </c>
      <c r="AC159" s="118" t="s">
        <v>1203</v>
      </c>
      <c r="AD159" s="118" t="s">
        <v>1204</v>
      </c>
      <c r="AE159" s="114"/>
      <c r="AF159" s="114"/>
      <c r="AG159" s="130"/>
    </row>
    <row r="160" s="78" customFormat="1" ht="190" customHeight="1" spans="1:33">
      <c r="A160" s="109">
        <f>MAX($A$9:A159)+1</f>
        <v>122</v>
      </c>
      <c r="B160" s="110" t="s">
        <v>1205</v>
      </c>
      <c r="C160" s="117" t="s">
        <v>59</v>
      </c>
      <c r="D160" s="115" t="s">
        <v>1206</v>
      </c>
      <c r="E160" s="116" t="s">
        <v>391</v>
      </c>
      <c r="F160" s="116" t="s">
        <v>1181</v>
      </c>
      <c r="G160" s="116" t="s">
        <v>117</v>
      </c>
      <c r="H160" s="118" t="s">
        <v>627</v>
      </c>
      <c r="I160" s="117" t="s">
        <v>376</v>
      </c>
      <c r="J160" s="118" t="s">
        <v>1207</v>
      </c>
      <c r="K160" s="114">
        <v>1</v>
      </c>
      <c r="L160" s="114">
        <v>129</v>
      </c>
      <c r="M160" s="114">
        <v>129</v>
      </c>
      <c r="N160" s="114">
        <v>504</v>
      </c>
      <c r="O160" s="117">
        <v>25.8</v>
      </c>
      <c r="P160" s="129">
        <f t="shared" si="38"/>
        <v>25.8</v>
      </c>
      <c r="Q160" s="129">
        <f t="shared" si="39"/>
        <v>0</v>
      </c>
      <c r="R160" s="129"/>
      <c r="S160" s="129"/>
      <c r="T160" s="129"/>
      <c r="U160" s="129"/>
      <c r="V160" s="129"/>
      <c r="W160" s="129">
        <v>25.8</v>
      </c>
      <c r="X160" s="138" t="s">
        <v>627</v>
      </c>
      <c r="Y160" s="138" t="s">
        <v>68</v>
      </c>
      <c r="Z160" s="138" t="s">
        <v>396</v>
      </c>
      <c r="AA160" s="138" t="s">
        <v>395</v>
      </c>
      <c r="AB160" s="138" t="s">
        <v>1075</v>
      </c>
      <c r="AC160" s="140" t="s">
        <v>209</v>
      </c>
      <c r="AD160" s="140" t="s">
        <v>1208</v>
      </c>
      <c r="AE160" s="114"/>
      <c r="AF160" s="114"/>
      <c r="AG160" s="130"/>
    </row>
    <row r="161" s="87" customFormat="1" ht="81" spans="1:33">
      <c r="A161" s="109">
        <f>MAX($A$9:A160)+1</f>
        <v>123</v>
      </c>
      <c r="B161" s="109" t="s">
        <v>1209</v>
      </c>
      <c r="C161" s="109" t="s">
        <v>59</v>
      </c>
      <c r="D161" s="111" t="s">
        <v>1210</v>
      </c>
      <c r="E161" s="111" t="s">
        <v>391</v>
      </c>
      <c r="F161" s="111" t="s">
        <v>1181</v>
      </c>
      <c r="G161" s="109"/>
      <c r="H161" s="111" t="s">
        <v>1211</v>
      </c>
      <c r="I161" s="109" t="s">
        <v>376</v>
      </c>
      <c r="J161" s="152" t="s">
        <v>1212</v>
      </c>
      <c r="K161" s="114">
        <v>1</v>
      </c>
      <c r="L161" s="114">
        <v>16</v>
      </c>
      <c r="M161" s="114">
        <v>16</v>
      </c>
      <c r="N161" s="114">
        <v>16</v>
      </c>
      <c r="O161" s="117">
        <v>3.2</v>
      </c>
      <c r="P161" s="117">
        <f t="shared" si="38"/>
        <v>3.2</v>
      </c>
      <c r="Q161" s="117">
        <f t="shared" si="39"/>
        <v>0</v>
      </c>
      <c r="R161" s="117"/>
      <c r="S161" s="117"/>
      <c r="T161" s="117"/>
      <c r="U161" s="117"/>
      <c r="V161" s="117"/>
      <c r="W161" s="117">
        <v>3.2</v>
      </c>
      <c r="X161" s="116" t="s">
        <v>824</v>
      </c>
      <c r="Y161" s="116" t="s">
        <v>169</v>
      </c>
      <c r="Z161" s="116" t="s">
        <v>396</v>
      </c>
      <c r="AA161" s="116" t="s">
        <v>395</v>
      </c>
      <c r="AB161" s="116" t="s">
        <v>1075</v>
      </c>
      <c r="AC161" s="118" t="s">
        <v>1213</v>
      </c>
      <c r="AD161" s="118" t="s">
        <v>1214</v>
      </c>
      <c r="AE161" s="114"/>
      <c r="AF161" s="114"/>
      <c r="AG161" s="114"/>
    </row>
    <row r="162" s="84" customFormat="1" ht="209" customHeight="1" spans="1:33">
      <c r="A162" s="109">
        <f>MAX($A$9:A161)+1</f>
        <v>124</v>
      </c>
      <c r="B162" s="109" t="s">
        <v>1215</v>
      </c>
      <c r="C162" s="109" t="s">
        <v>59</v>
      </c>
      <c r="D162" s="111" t="s">
        <v>1216</v>
      </c>
      <c r="E162" s="111" t="s">
        <v>391</v>
      </c>
      <c r="F162" s="111" t="s">
        <v>1181</v>
      </c>
      <c r="G162" s="111" t="s">
        <v>117</v>
      </c>
      <c r="H162" s="116" t="s">
        <v>1217</v>
      </c>
      <c r="I162" s="109" t="s">
        <v>376</v>
      </c>
      <c r="J162" s="118" t="s">
        <v>1218</v>
      </c>
      <c r="K162" s="114">
        <v>1</v>
      </c>
      <c r="L162" s="114">
        <v>163</v>
      </c>
      <c r="M162" s="114">
        <v>163</v>
      </c>
      <c r="N162" s="114">
        <v>570</v>
      </c>
      <c r="O162" s="117">
        <v>32.6</v>
      </c>
      <c r="P162" s="117">
        <f t="shared" si="38"/>
        <v>32.6</v>
      </c>
      <c r="Q162" s="117">
        <f t="shared" si="39"/>
        <v>0</v>
      </c>
      <c r="R162" s="117"/>
      <c r="S162" s="117"/>
      <c r="T162" s="117"/>
      <c r="U162" s="117"/>
      <c r="V162" s="117"/>
      <c r="W162" s="117">
        <v>32.6</v>
      </c>
      <c r="X162" s="115" t="s">
        <v>615</v>
      </c>
      <c r="Y162" s="116" t="s">
        <v>95</v>
      </c>
      <c r="Z162" s="115" t="s">
        <v>396</v>
      </c>
      <c r="AA162" s="116" t="s">
        <v>395</v>
      </c>
      <c r="AB162" s="116" t="s">
        <v>1075</v>
      </c>
      <c r="AC162" s="140" t="s">
        <v>1219</v>
      </c>
      <c r="AD162" s="140" t="s">
        <v>1220</v>
      </c>
      <c r="AE162" s="114"/>
      <c r="AF162" s="114"/>
      <c r="AG162" s="130"/>
    </row>
    <row r="163" s="94" customFormat="1" ht="143" customHeight="1" spans="1:33">
      <c r="A163" s="109">
        <f>MAX($A$9:A162)+1</f>
        <v>125</v>
      </c>
      <c r="B163" s="110" t="s">
        <v>1221</v>
      </c>
      <c r="C163" s="110" t="s">
        <v>59</v>
      </c>
      <c r="D163" s="111" t="s">
        <v>1222</v>
      </c>
      <c r="E163" s="111" t="s">
        <v>391</v>
      </c>
      <c r="F163" s="111" t="s">
        <v>1181</v>
      </c>
      <c r="G163" s="111" t="s">
        <v>117</v>
      </c>
      <c r="H163" s="112" t="s">
        <v>1223</v>
      </c>
      <c r="I163" s="110" t="s">
        <v>376</v>
      </c>
      <c r="J163" s="113" t="s">
        <v>1224</v>
      </c>
      <c r="K163" s="114">
        <v>1</v>
      </c>
      <c r="L163" s="114">
        <v>78</v>
      </c>
      <c r="M163" s="114">
        <v>78</v>
      </c>
      <c r="N163" s="114">
        <v>78</v>
      </c>
      <c r="O163" s="117">
        <v>15.6</v>
      </c>
      <c r="P163" s="129">
        <f t="shared" si="38"/>
        <v>15.6</v>
      </c>
      <c r="Q163" s="129">
        <f t="shared" si="39"/>
        <v>0</v>
      </c>
      <c r="R163" s="129"/>
      <c r="S163" s="129"/>
      <c r="T163" s="129"/>
      <c r="U163" s="129"/>
      <c r="V163" s="129"/>
      <c r="W163" s="129">
        <v>15.6</v>
      </c>
      <c r="X163" s="116" t="s">
        <v>633</v>
      </c>
      <c r="Y163" s="116" t="s">
        <v>342</v>
      </c>
      <c r="Z163" s="116" t="s">
        <v>396</v>
      </c>
      <c r="AA163" s="116" t="s">
        <v>395</v>
      </c>
      <c r="AB163" s="138" t="s">
        <v>1075</v>
      </c>
      <c r="AC163" s="142" t="s">
        <v>1183</v>
      </c>
      <c r="AD163" s="118" t="s">
        <v>610</v>
      </c>
      <c r="AE163" s="114"/>
      <c r="AF163" s="114"/>
      <c r="AG163" s="130"/>
    </row>
    <row r="164" s="83" customFormat="1" ht="151" customHeight="1" spans="1:33">
      <c r="A164" s="114">
        <f>MAX($A$9:A163)+1</f>
        <v>126</v>
      </c>
      <c r="B164" s="117" t="s">
        <v>1225</v>
      </c>
      <c r="C164" s="117" t="s">
        <v>59</v>
      </c>
      <c r="D164" s="119" t="s">
        <v>1226</v>
      </c>
      <c r="E164" s="116" t="s">
        <v>391</v>
      </c>
      <c r="F164" s="116" t="s">
        <v>1181</v>
      </c>
      <c r="G164" s="116" t="s">
        <v>117</v>
      </c>
      <c r="H164" s="116" t="s">
        <v>644</v>
      </c>
      <c r="I164" s="117" t="s">
        <v>376</v>
      </c>
      <c r="J164" s="118" t="s">
        <v>1227</v>
      </c>
      <c r="K164" s="114">
        <v>1</v>
      </c>
      <c r="L164" s="114">
        <v>25</v>
      </c>
      <c r="M164" s="114">
        <v>25</v>
      </c>
      <c r="N164" s="114">
        <v>87</v>
      </c>
      <c r="O164" s="117">
        <v>5</v>
      </c>
      <c r="P164" s="117">
        <f t="shared" si="38"/>
        <v>5</v>
      </c>
      <c r="Q164" s="117">
        <f t="shared" si="39"/>
        <v>0</v>
      </c>
      <c r="R164" s="117"/>
      <c r="S164" s="117"/>
      <c r="T164" s="117"/>
      <c r="U164" s="117"/>
      <c r="V164" s="117"/>
      <c r="W164" s="117">
        <v>5</v>
      </c>
      <c r="X164" s="119" t="s">
        <v>644</v>
      </c>
      <c r="Y164" s="119" t="s">
        <v>88</v>
      </c>
      <c r="Z164" s="119" t="s">
        <v>396</v>
      </c>
      <c r="AA164" s="119" t="s">
        <v>395</v>
      </c>
      <c r="AB164" s="119" t="s">
        <v>1075</v>
      </c>
      <c r="AC164" s="118" t="s">
        <v>1228</v>
      </c>
      <c r="AD164" s="118" t="s">
        <v>1228</v>
      </c>
      <c r="AE164" s="114"/>
      <c r="AF164" s="114"/>
      <c r="AG164" s="117"/>
    </row>
    <row r="165" s="78" customFormat="1" ht="175" customHeight="1" spans="1:33">
      <c r="A165" s="109">
        <f>MAX($A$9:A164)+1</f>
        <v>127</v>
      </c>
      <c r="B165" s="110" t="s">
        <v>1229</v>
      </c>
      <c r="C165" s="110" t="s">
        <v>59</v>
      </c>
      <c r="D165" s="112" t="s">
        <v>1230</v>
      </c>
      <c r="E165" s="112" t="s">
        <v>391</v>
      </c>
      <c r="F165" s="116" t="s">
        <v>1231</v>
      </c>
      <c r="G165" s="110"/>
      <c r="H165" s="112" t="s">
        <v>1232</v>
      </c>
      <c r="I165" s="110" t="s">
        <v>376</v>
      </c>
      <c r="J165" s="113" t="s">
        <v>1233</v>
      </c>
      <c r="K165" s="114">
        <v>1</v>
      </c>
      <c r="L165" s="114">
        <v>81</v>
      </c>
      <c r="M165" s="114">
        <v>81</v>
      </c>
      <c r="N165" s="114">
        <v>227</v>
      </c>
      <c r="O165" s="117">
        <v>8.1</v>
      </c>
      <c r="P165" s="117">
        <f t="shared" si="38"/>
        <v>8.1</v>
      </c>
      <c r="Q165" s="117">
        <f t="shared" si="39"/>
        <v>0</v>
      </c>
      <c r="R165" s="117"/>
      <c r="S165" s="117"/>
      <c r="T165" s="117"/>
      <c r="U165" s="117"/>
      <c r="V165" s="117"/>
      <c r="W165" s="117">
        <v>8.1</v>
      </c>
      <c r="X165" s="138" t="s">
        <v>607</v>
      </c>
      <c r="Y165" s="138" t="s">
        <v>110</v>
      </c>
      <c r="Z165" s="138" t="s">
        <v>396</v>
      </c>
      <c r="AA165" s="138" t="s">
        <v>395</v>
      </c>
      <c r="AB165" s="138" t="s">
        <v>1075</v>
      </c>
      <c r="AC165" s="142" t="s">
        <v>1234</v>
      </c>
      <c r="AD165" s="118" t="s">
        <v>610</v>
      </c>
      <c r="AE165" s="114"/>
      <c r="AF165" s="114"/>
      <c r="AG165" s="130"/>
    </row>
    <row r="166" s="95" customFormat="1" ht="245" customHeight="1" spans="1:33">
      <c r="A166" s="109">
        <f>MAX($A$9:A165)+1</f>
        <v>128</v>
      </c>
      <c r="B166" s="110" t="s">
        <v>1235</v>
      </c>
      <c r="C166" s="110" t="s">
        <v>59</v>
      </c>
      <c r="D166" s="111" t="s">
        <v>1236</v>
      </c>
      <c r="E166" s="112" t="s">
        <v>391</v>
      </c>
      <c r="F166" s="112" t="s">
        <v>1231</v>
      </c>
      <c r="G166" s="110"/>
      <c r="H166" s="112" t="s">
        <v>1237</v>
      </c>
      <c r="I166" s="110" t="s">
        <v>376</v>
      </c>
      <c r="J166" s="113" t="s">
        <v>1238</v>
      </c>
      <c r="K166" s="130">
        <v>1</v>
      </c>
      <c r="L166" s="130">
        <v>41</v>
      </c>
      <c r="M166" s="117">
        <v>41</v>
      </c>
      <c r="N166" s="117">
        <v>41</v>
      </c>
      <c r="O166" s="117">
        <v>4.1</v>
      </c>
      <c r="P166" s="117">
        <f t="shared" si="38"/>
        <v>4.1</v>
      </c>
      <c r="Q166" s="117">
        <f t="shared" si="39"/>
        <v>0</v>
      </c>
      <c r="R166" s="117"/>
      <c r="S166" s="117"/>
      <c r="T166" s="117"/>
      <c r="U166" s="117"/>
      <c r="V166" s="117"/>
      <c r="W166" s="117">
        <v>4.1</v>
      </c>
      <c r="X166" s="116" t="s">
        <v>880</v>
      </c>
      <c r="Y166" s="116" t="s">
        <v>267</v>
      </c>
      <c r="Z166" s="116" t="s">
        <v>396</v>
      </c>
      <c r="AA166" s="116" t="s">
        <v>395</v>
      </c>
      <c r="AB166" s="138" t="s">
        <v>1075</v>
      </c>
      <c r="AC166" s="118" t="s">
        <v>1188</v>
      </c>
      <c r="AD166" s="118" t="s">
        <v>1189</v>
      </c>
      <c r="AE166" s="114"/>
      <c r="AF166" s="114"/>
      <c r="AG166" s="130"/>
    </row>
    <row r="167" s="82" customFormat="1" ht="157" customHeight="1" spans="1:33">
      <c r="A167" s="114">
        <f>MAX($A$9:A166)+1</f>
        <v>129</v>
      </c>
      <c r="B167" s="117" t="s">
        <v>1239</v>
      </c>
      <c r="C167" s="117" t="s">
        <v>59</v>
      </c>
      <c r="D167" s="115" t="s">
        <v>1240</v>
      </c>
      <c r="E167" s="116" t="s">
        <v>391</v>
      </c>
      <c r="F167" s="116" t="s">
        <v>1231</v>
      </c>
      <c r="G167" s="116" t="s">
        <v>117</v>
      </c>
      <c r="H167" s="116" t="s">
        <v>636</v>
      </c>
      <c r="I167" s="117" t="s">
        <v>376</v>
      </c>
      <c r="J167" s="118" t="s">
        <v>1241</v>
      </c>
      <c r="K167" s="114">
        <v>1</v>
      </c>
      <c r="L167" s="114">
        <v>39</v>
      </c>
      <c r="M167" s="114">
        <v>39</v>
      </c>
      <c r="N167" s="114">
        <v>136</v>
      </c>
      <c r="O167" s="117">
        <v>3.9</v>
      </c>
      <c r="P167" s="117">
        <f t="shared" si="38"/>
        <v>3.9</v>
      </c>
      <c r="Q167" s="117">
        <f t="shared" si="39"/>
        <v>0</v>
      </c>
      <c r="R167" s="117"/>
      <c r="S167" s="117"/>
      <c r="T167" s="117"/>
      <c r="U167" s="117"/>
      <c r="V167" s="117"/>
      <c r="W167" s="117">
        <v>3.9</v>
      </c>
      <c r="X167" s="116" t="s">
        <v>638</v>
      </c>
      <c r="Y167" s="116" t="s">
        <v>639</v>
      </c>
      <c r="Z167" s="116" t="s">
        <v>396</v>
      </c>
      <c r="AA167" s="116" t="s">
        <v>395</v>
      </c>
      <c r="AB167" s="138" t="s">
        <v>1075</v>
      </c>
      <c r="AC167" s="142" t="s">
        <v>1242</v>
      </c>
      <c r="AD167" s="140" t="s">
        <v>1243</v>
      </c>
      <c r="AE167" s="114"/>
      <c r="AF167" s="114"/>
      <c r="AG167" s="114"/>
    </row>
    <row r="168" s="78" customFormat="1" ht="114" customHeight="1" spans="1:33">
      <c r="A168" s="109">
        <f>MAX($A$9:A167)+1</f>
        <v>130</v>
      </c>
      <c r="B168" s="109" t="s">
        <v>1244</v>
      </c>
      <c r="C168" s="120" t="s">
        <v>59</v>
      </c>
      <c r="D168" s="111" t="s">
        <v>1245</v>
      </c>
      <c r="E168" s="111" t="s">
        <v>391</v>
      </c>
      <c r="F168" s="111" t="s">
        <v>1231</v>
      </c>
      <c r="G168" s="111" t="s">
        <v>117</v>
      </c>
      <c r="H168" s="111" t="s">
        <v>806</v>
      </c>
      <c r="I168" s="120" t="s">
        <v>376</v>
      </c>
      <c r="J168" s="113" t="s">
        <v>1246</v>
      </c>
      <c r="K168" s="114">
        <v>1</v>
      </c>
      <c r="L168" s="114">
        <v>36</v>
      </c>
      <c r="M168" s="114">
        <v>36</v>
      </c>
      <c r="N168" s="114">
        <v>36</v>
      </c>
      <c r="O168" s="117">
        <v>3.6</v>
      </c>
      <c r="P168" s="117">
        <f t="shared" si="38"/>
        <v>3.6</v>
      </c>
      <c r="Q168" s="117">
        <f t="shared" si="39"/>
        <v>0</v>
      </c>
      <c r="R168" s="117"/>
      <c r="S168" s="117"/>
      <c r="T168" s="117"/>
      <c r="U168" s="117"/>
      <c r="V168" s="117"/>
      <c r="W168" s="117">
        <v>3.6</v>
      </c>
      <c r="X168" s="116" t="s">
        <v>720</v>
      </c>
      <c r="Y168" s="116" t="s">
        <v>355</v>
      </c>
      <c r="Z168" s="115" t="s">
        <v>396</v>
      </c>
      <c r="AA168" s="116" t="s">
        <v>395</v>
      </c>
      <c r="AB168" s="138" t="s">
        <v>1075</v>
      </c>
      <c r="AC168" s="118" t="s">
        <v>1203</v>
      </c>
      <c r="AD168" s="118" t="s">
        <v>1204</v>
      </c>
      <c r="AE168" s="114"/>
      <c r="AF168" s="114"/>
      <c r="AG168" s="130"/>
    </row>
    <row r="169" s="78" customFormat="1" ht="132" customHeight="1" spans="1:33">
      <c r="A169" s="109">
        <f>MAX($A$9:A168)+1</f>
        <v>131</v>
      </c>
      <c r="B169" s="110" t="s">
        <v>1247</v>
      </c>
      <c r="C169" s="117" t="s">
        <v>59</v>
      </c>
      <c r="D169" s="115" t="s">
        <v>1248</v>
      </c>
      <c r="E169" s="116" t="s">
        <v>391</v>
      </c>
      <c r="F169" s="116" t="s">
        <v>1231</v>
      </c>
      <c r="G169" s="116" t="s">
        <v>117</v>
      </c>
      <c r="H169" s="118" t="s">
        <v>627</v>
      </c>
      <c r="I169" s="117" t="s">
        <v>376</v>
      </c>
      <c r="J169" s="118" t="s">
        <v>1249</v>
      </c>
      <c r="K169" s="114">
        <v>1</v>
      </c>
      <c r="L169" s="114">
        <v>35</v>
      </c>
      <c r="M169" s="114">
        <v>35</v>
      </c>
      <c r="N169" s="114">
        <v>135</v>
      </c>
      <c r="O169" s="117">
        <v>3.5</v>
      </c>
      <c r="P169" s="117">
        <f t="shared" si="38"/>
        <v>3.5</v>
      </c>
      <c r="Q169" s="117">
        <f t="shared" si="39"/>
        <v>0</v>
      </c>
      <c r="R169" s="117"/>
      <c r="S169" s="117"/>
      <c r="T169" s="117"/>
      <c r="U169" s="117"/>
      <c r="V169" s="117"/>
      <c r="W169" s="117">
        <v>3.5</v>
      </c>
      <c r="X169" s="138" t="s">
        <v>627</v>
      </c>
      <c r="Y169" s="138" t="s">
        <v>68</v>
      </c>
      <c r="Z169" s="138" t="s">
        <v>396</v>
      </c>
      <c r="AA169" s="138" t="s">
        <v>395</v>
      </c>
      <c r="AB169" s="138" t="s">
        <v>1075</v>
      </c>
      <c r="AC169" s="140" t="s">
        <v>209</v>
      </c>
      <c r="AD169" s="140" t="s">
        <v>1250</v>
      </c>
      <c r="AE169" s="114"/>
      <c r="AF169" s="114"/>
      <c r="AG169" s="130"/>
    </row>
    <row r="170" s="78" customFormat="1" ht="146" customHeight="1" spans="1:33">
      <c r="A170" s="109">
        <f>MAX($A$9:A169)+1</f>
        <v>132</v>
      </c>
      <c r="B170" s="110" t="s">
        <v>1251</v>
      </c>
      <c r="C170" s="110" t="s">
        <v>59</v>
      </c>
      <c r="D170" s="111" t="s">
        <v>1252</v>
      </c>
      <c r="E170" s="116" t="s">
        <v>391</v>
      </c>
      <c r="F170" s="116" t="s">
        <v>1231</v>
      </c>
      <c r="G170" s="111" t="s">
        <v>117</v>
      </c>
      <c r="H170" s="112" t="s">
        <v>1253</v>
      </c>
      <c r="I170" s="110" t="s">
        <v>376</v>
      </c>
      <c r="J170" s="113" t="s">
        <v>1254</v>
      </c>
      <c r="K170" s="114">
        <v>1</v>
      </c>
      <c r="L170" s="114">
        <v>26</v>
      </c>
      <c r="M170" s="114">
        <v>26</v>
      </c>
      <c r="N170" s="114">
        <v>26</v>
      </c>
      <c r="O170" s="117">
        <v>2.6</v>
      </c>
      <c r="P170" s="117">
        <f t="shared" si="38"/>
        <v>2.6</v>
      </c>
      <c r="Q170" s="117">
        <f t="shared" si="39"/>
        <v>0</v>
      </c>
      <c r="R170" s="117"/>
      <c r="S170" s="117"/>
      <c r="T170" s="117"/>
      <c r="U170" s="117"/>
      <c r="V170" s="117"/>
      <c r="W170" s="117">
        <v>2.6</v>
      </c>
      <c r="X170" s="116" t="s">
        <v>633</v>
      </c>
      <c r="Y170" s="116" t="s">
        <v>342</v>
      </c>
      <c r="Z170" s="116" t="s">
        <v>396</v>
      </c>
      <c r="AA170" s="116" t="s">
        <v>395</v>
      </c>
      <c r="AB170" s="138" t="s">
        <v>1075</v>
      </c>
      <c r="AC170" s="142" t="s">
        <v>1234</v>
      </c>
      <c r="AD170" s="118" t="s">
        <v>610</v>
      </c>
      <c r="AE170" s="114"/>
      <c r="AF170" s="114"/>
      <c r="AG170" s="130"/>
    </row>
    <row r="171" s="84" customFormat="1" ht="201" customHeight="1" spans="1:33">
      <c r="A171" s="109">
        <f>MAX($A$9:A170)+1</f>
        <v>133</v>
      </c>
      <c r="B171" s="109" t="s">
        <v>1255</v>
      </c>
      <c r="C171" s="109" t="s">
        <v>59</v>
      </c>
      <c r="D171" s="111" t="s">
        <v>1256</v>
      </c>
      <c r="E171" s="111" t="s">
        <v>391</v>
      </c>
      <c r="F171" s="111" t="s">
        <v>1231</v>
      </c>
      <c r="G171" s="111" t="s">
        <v>117</v>
      </c>
      <c r="H171" s="116" t="s">
        <v>1257</v>
      </c>
      <c r="I171" s="109" t="s">
        <v>376</v>
      </c>
      <c r="J171" s="118" t="s">
        <v>1258</v>
      </c>
      <c r="K171" s="114">
        <v>1</v>
      </c>
      <c r="L171" s="114">
        <v>10</v>
      </c>
      <c r="M171" s="114">
        <v>10</v>
      </c>
      <c r="N171" s="114">
        <v>35</v>
      </c>
      <c r="O171" s="117">
        <v>1</v>
      </c>
      <c r="P171" s="117">
        <f t="shared" si="38"/>
        <v>1</v>
      </c>
      <c r="Q171" s="117">
        <f t="shared" si="39"/>
        <v>0</v>
      </c>
      <c r="R171" s="117"/>
      <c r="S171" s="117"/>
      <c r="T171" s="117"/>
      <c r="U171" s="117"/>
      <c r="V171" s="117"/>
      <c r="W171" s="117">
        <v>1</v>
      </c>
      <c r="X171" s="115" t="s">
        <v>615</v>
      </c>
      <c r="Y171" s="116" t="s">
        <v>95</v>
      </c>
      <c r="Z171" s="115" t="s">
        <v>396</v>
      </c>
      <c r="AA171" s="116" t="s">
        <v>395</v>
      </c>
      <c r="AB171" s="116" t="s">
        <v>1075</v>
      </c>
      <c r="AC171" s="140" t="s">
        <v>1219</v>
      </c>
      <c r="AD171" s="140" t="s">
        <v>1220</v>
      </c>
      <c r="AE171" s="114"/>
      <c r="AF171" s="114"/>
      <c r="AG171" s="130"/>
    </row>
    <row r="172" s="83" customFormat="1" ht="165" customHeight="1" spans="1:33">
      <c r="A172" s="114">
        <f>MAX($A$9:A171)+1</f>
        <v>134</v>
      </c>
      <c r="B172" s="117" t="s">
        <v>1259</v>
      </c>
      <c r="C172" s="117" t="s">
        <v>59</v>
      </c>
      <c r="D172" s="119" t="s">
        <v>1260</v>
      </c>
      <c r="E172" s="116" t="s">
        <v>391</v>
      </c>
      <c r="F172" s="116" t="s">
        <v>1231</v>
      </c>
      <c r="G172" s="116" t="s">
        <v>117</v>
      </c>
      <c r="H172" s="116" t="s">
        <v>644</v>
      </c>
      <c r="I172" s="117" t="s">
        <v>376</v>
      </c>
      <c r="J172" s="118" t="s">
        <v>1261</v>
      </c>
      <c r="K172" s="114">
        <v>1</v>
      </c>
      <c r="L172" s="114">
        <v>103</v>
      </c>
      <c r="M172" s="114">
        <v>103</v>
      </c>
      <c r="N172" s="114">
        <v>375</v>
      </c>
      <c r="O172" s="117">
        <v>10.3</v>
      </c>
      <c r="P172" s="117">
        <f t="shared" si="38"/>
        <v>10.3</v>
      </c>
      <c r="Q172" s="117">
        <f t="shared" si="39"/>
        <v>0</v>
      </c>
      <c r="R172" s="117"/>
      <c r="S172" s="117"/>
      <c r="T172" s="117"/>
      <c r="U172" s="117"/>
      <c r="V172" s="117"/>
      <c r="W172" s="117">
        <v>10.3</v>
      </c>
      <c r="X172" s="119" t="s">
        <v>644</v>
      </c>
      <c r="Y172" s="119" t="s">
        <v>88</v>
      </c>
      <c r="Z172" s="119" t="s">
        <v>396</v>
      </c>
      <c r="AA172" s="119" t="s">
        <v>395</v>
      </c>
      <c r="AB172" s="119" t="s">
        <v>1075</v>
      </c>
      <c r="AC172" s="118" t="s">
        <v>1228</v>
      </c>
      <c r="AD172" s="118" t="s">
        <v>1228</v>
      </c>
      <c r="AE172" s="114"/>
      <c r="AF172" s="114"/>
      <c r="AG172" s="117"/>
    </row>
    <row r="173" s="78" customFormat="1" ht="30" hidden="1" customHeight="1" spans="1:33">
      <c r="A173" s="108" t="s">
        <v>54</v>
      </c>
      <c r="B173" s="107" t="s">
        <v>400</v>
      </c>
      <c r="C173" s="107"/>
      <c r="D173" s="107"/>
      <c r="E173" s="107"/>
      <c r="F173" s="107"/>
      <c r="G173" s="107"/>
      <c r="H173" s="107"/>
      <c r="I173" s="107"/>
      <c r="J173" s="107"/>
      <c r="K173" s="128">
        <f>K174+K175+K176</f>
        <v>0</v>
      </c>
      <c r="L173" s="128"/>
      <c r="M173" s="128"/>
      <c r="N173" s="128"/>
      <c r="O173" s="128">
        <f t="shared" ref="O173:T173" si="40">O174+O175+O176</f>
        <v>0</v>
      </c>
      <c r="P173" s="128">
        <f t="shared" si="40"/>
        <v>0</v>
      </c>
      <c r="Q173" s="137">
        <f t="shared" si="40"/>
        <v>0</v>
      </c>
      <c r="R173" s="137">
        <f t="shared" si="40"/>
        <v>0</v>
      </c>
      <c r="S173" s="137">
        <f t="shared" si="40"/>
        <v>0</v>
      </c>
      <c r="T173" s="137">
        <f t="shared" si="40"/>
        <v>0</v>
      </c>
      <c r="U173" s="137">
        <f t="shared" ref="U173:AG173" si="41">U174+U175+U176</f>
        <v>0</v>
      </c>
      <c r="V173" s="137">
        <f t="shared" si="41"/>
        <v>0</v>
      </c>
      <c r="W173" s="137">
        <f t="shared" si="41"/>
        <v>0</v>
      </c>
      <c r="X173" s="128"/>
      <c r="Y173" s="128"/>
      <c r="Z173" s="128"/>
      <c r="AA173" s="128"/>
      <c r="AB173" s="128"/>
      <c r="AC173" s="128"/>
      <c r="AD173" s="128"/>
      <c r="AE173" s="128"/>
      <c r="AF173" s="128"/>
      <c r="AG173" s="128"/>
    </row>
    <row r="174" s="78" customFormat="1" ht="30" hidden="1" customHeight="1" spans="1:33">
      <c r="A174" s="108" t="s">
        <v>56</v>
      </c>
      <c r="B174" s="107" t="s">
        <v>401</v>
      </c>
      <c r="C174" s="107"/>
      <c r="D174" s="107"/>
      <c r="E174" s="107"/>
      <c r="F174" s="107"/>
      <c r="G174" s="107"/>
      <c r="H174" s="107"/>
      <c r="I174" s="107"/>
      <c r="J174" s="107"/>
      <c r="K174" s="128"/>
      <c r="L174" s="128"/>
      <c r="M174" s="128"/>
      <c r="N174" s="128"/>
      <c r="O174" s="128"/>
      <c r="P174" s="128"/>
      <c r="Q174" s="137"/>
      <c r="R174" s="137"/>
      <c r="S174" s="137"/>
      <c r="T174" s="137"/>
      <c r="U174" s="137"/>
      <c r="V174" s="137"/>
      <c r="W174" s="137"/>
      <c r="X174" s="128"/>
      <c r="Y174" s="128"/>
      <c r="Z174" s="128"/>
      <c r="AA174" s="128"/>
      <c r="AB174" s="128"/>
      <c r="AC174" s="128"/>
      <c r="AD174" s="128"/>
      <c r="AE174" s="128"/>
      <c r="AF174" s="128"/>
      <c r="AG174" s="128"/>
    </row>
    <row r="175" s="78" customFormat="1" ht="30" hidden="1" customHeight="1" spans="1:33">
      <c r="A175" s="108" t="s">
        <v>56</v>
      </c>
      <c r="B175" s="107" t="s">
        <v>402</v>
      </c>
      <c r="C175" s="107"/>
      <c r="D175" s="107"/>
      <c r="E175" s="107"/>
      <c r="F175" s="107"/>
      <c r="G175" s="107"/>
      <c r="H175" s="107"/>
      <c r="I175" s="107"/>
      <c r="J175" s="107"/>
      <c r="K175" s="128"/>
      <c r="L175" s="128"/>
      <c r="M175" s="128"/>
      <c r="N175" s="128"/>
      <c r="O175" s="128"/>
      <c r="P175" s="128"/>
      <c r="Q175" s="137"/>
      <c r="R175" s="137"/>
      <c r="S175" s="137"/>
      <c r="T175" s="137"/>
      <c r="U175" s="137"/>
      <c r="V175" s="137"/>
      <c r="W175" s="137"/>
      <c r="X175" s="128"/>
      <c r="Y175" s="128"/>
      <c r="Z175" s="128"/>
      <c r="AA175" s="128"/>
      <c r="AB175" s="128"/>
      <c r="AC175" s="128"/>
      <c r="AD175" s="128"/>
      <c r="AE175" s="128"/>
      <c r="AF175" s="128"/>
      <c r="AG175" s="128"/>
    </row>
    <row r="176" s="78" customFormat="1" ht="30" hidden="1" customHeight="1" spans="1:33">
      <c r="A176" s="108" t="s">
        <v>56</v>
      </c>
      <c r="B176" s="107" t="s">
        <v>403</v>
      </c>
      <c r="C176" s="107"/>
      <c r="D176" s="107"/>
      <c r="E176" s="107"/>
      <c r="F176" s="107"/>
      <c r="G176" s="107"/>
      <c r="H176" s="107"/>
      <c r="I176" s="107"/>
      <c r="J176" s="107"/>
      <c r="K176" s="128"/>
      <c r="L176" s="128"/>
      <c r="M176" s="128"/>
      <c r="N176" s="128"/>
      <c r="O176" s="128"/>
      <c r="P176" s="128"/>
      <c r="Q176" s="137"/>
      <c r="R176" s="137"/>
      <c r="S176" s="137"/>
      <c r="T176" s="137"/>
      <c r="U176" s="137"/>
      <c r="V176" s="137"/>
      <c r="W176" s="137"/>
      <c r="X176" s="128"/>
      <c r="Y176" s="128"/>
      <c r="Z176" s="128"/>
      <c r="AA176" s="128"/>
      <c r="AB176" s="128"/>
      <c r="AC176" s="128"/>
      <c r="AD176" s="128"/>
      <c r="AE176" s="128"/>
      <c r="AF176" s="128"/>
      <c r="AG176" s="128"/>
    </row>
    <row r="177" s="78" customFormat="1" ht="30" hidden="1" customHeight="1" spans="1:33">
      <c r="A177" s="108" t="s">
        <v>54</v>
      </c>
      <c r="B177" s="107" t="s">
        <v>404</v>
      </c>
      <c r="C177" s="107"/>
      <c r="D177" s="107"/>
      <c r="E177" s="107"/>
      <c r="F177" s="107"/>
      <c r="G177" s="107"/>
      <c r="H177" s="107"/>
      <c r="I177" s="107"/>
      <c r="J177" s="107"/>
      <c r="K177" s="128">
        <f>K178+K179</f>
        <v>0</v>
      </c>
      <c r="L177" s="128"/>
      <c r="M177" s="128"/>
      <c r="N177" s="128"/>
      <c r="O177" s="128">
        <f t="shared" ref="O177:T177" si="42">O178+O179</f>
        <v>0</v>
      </c>
      <c r="P177" s="128">
        <f t="shared" si="42"/>
        <v>0</v>
      </c>
      <c r="Q177" s="137">
        <f t="shared" si="42"/>
        <v>0</v>
      </c>
      <c r="R177" s="137">
        <f t="shared" si="42"/>
        <v>0</v>
      </c>
      <c r="S177" s="137">
        <f t="shared" si="42"/>
        <v>0</v>
      </c>
      <c r="T177" s="137">
        <f t="shared" si="42"/>
        <v>0</v>
      </c>
      <c r="U177" s="137">
        <f t="shared" ref="U177:AG177" si="43">U178+U179</f>
        <v>0</v>
      </c>
      <c r="V177" s="137">
        <f t="shared" si="43"/>
        <v>0</v>
      </c>
      <c r="W177" s="137">
        <f t="shared" si="43"/>
        <v>0</v>
      </c>
      <c r="X177" s="128"/>
      <c r="Y177" s="128"/>
      <c r="Z177" s="128"/>
      <c r="AA177" s="128"/>
      <c r="AB177" s="128"/>
      <c r="AC177" s="128"/>
      <c r="AD177" s="128"/>
      <c r="AE177" s="128"/>
      <c r="AF177" s="128"/>
      <c r="AG177" s="128"/>
    </row>
    <row r="178" s="78" customFormat="1" ht="30" hidden="1" customHeight="1" spans="1:33">
      <c r="A178" s="108" t="s">
        <v>56</v>
      </c>
      <c r="B178" s="107" t="s">
        <v>405</v>
      </c>
      <c r="C178" s="107"/>
      <c r="D178" s="107"/>
      <c r="E178" s="107"/>
      <c r="F178" s="107"/>
      <c r="G178" s="107"/>
      <c r="H178" s="107"/>
      <c r="I178" s="107"/>
      <c r="J178" s="107"/>
      <c r="K178" s="128"/>
      <c r="L178" s="128"/>
      <c r="M178" s="128"/>
      <c r="N178" s="128"/>
      <c r="O178" s="128"/>
      <c r="P178" s="128"/>
      <c r="Q178" s="137"/>
      <c r="R178" s="137"/>
      <c r="S178" s="137"/>
      <c r="T178" s="137"/>
      <c r="U178" s="137"/>
      <c r="V178" s="137"/>
      <c r="W178" s="137"/>
      <c r="X178" s="128"/>
      <c r="Y178" s="128"/>
      <c r="Z178" s="128"/>
      <c r="AA178" s="128"/>
      <c r="AB178" s="128"/>
      <c r="AC178" s="128"/>
      <c r="AD178" s="128"/>
      <c r="AE178" s="128"/>
      <c r="AF178" s="128"/>
      <c r="AG178" s="128"/>
    </row>
    <row r="179" s="78" customFormat="1" ht="30" hidden="1" customHeight="1" spans="1:33">
      <c r="A179" s="108" t="s">
        <v>56</v>
      </c>
      <c r="B179" s="107" t="s">
        <v>406</v>
      </c>
      <c r="C179" s="107"/>
      <c r="D179" s="107"/>
      <c r="E179" s="107"/>
      <c r="F179" s="107"/>
      <c r="G179" s="107"/>
      <c r="H179" s="107"/>
      <c r="I179" s="107"/>
      <c r="J179" s="107"/>
      <c r="K179" s="128"/>
      <c r="L179" s="128"/>
      <c r="M179" s="128"/>
      <c r="N179" s="128"/>
      <c r="O179" s="128"/>
      <c r="P179" s="128"/>
      <c r="Q179" s="137"/>
      <c r="R179" s="137"/>
      <c r="S179" s="137"/>
      <c r="T179" s="137"/>
      <c r="U179" s="137"/>
      <c r="V179" s="137"/>
      <c r="W179" s="137"/>
      <c r="X179" s="128"/>
      <c r="Y179" s="128"/>
      <c r="Z179" s="128"/>
      <c r="AA179" s="128"/>
      <c r="AB179" s="128"/>
      <c r="AC179" s="128"/>
      <c r="AD179" s="128"/>
      <c r="AE179" s="128"/>
      <c r="AF179" s="128"/>
      <c r="AG179" s="128"/>
    </row>
    <row r="180" s="78" customFormat="1" ht="30" hidden="1" customHeight="1" spans="1:33">
      <c r="A180" s="108" t="s">
        <v>54</v>
      </c>
      <c r="B180" s="107" t="s">
        <v>407</v>
      </c>
      <c r="C180" s="107"/>
      <c r="D180" s="107"/>
      <c r="E180" s="107"/>
      <c r="F180" s="107"/>
      <c r="G180" s="107"/>
      <c r="H180" s="107"/>
      <c r="I180" s="107"/>
      <c r="J180" s="107"/>
      <c r="K180" s="128">
        <f>K181+K182+K183</f>
        <v>0</v>
      </c>
      <c r="L180" s="128"/>
      <c r="M180" s="128"/>
      <c r="N180" s="128"/>
      <c r="O180" s="128">
        <f t="shared" ref="O180:T180" si="44">O181+O182+O183</f>
        <v>0</v>
      </c>
      <c r="P180" s="128">
        <f t="shared" si="44"/>
        <v>0</v>
      </c>
      <c r="Q180" s="137">
        <f t="shared" si="44"/>
        <v>0</v>
      </c>
      <c r="R180" s="137">
        <f t="shared" si="44"/>
        <v>0</v>
      </c>
      <c r="S180" s="137">
        <f t="shared" si="44"/>
        <v>0</v>
      </c>
      <c r="T180" s="137">
        <f t="shared" si="44"/>
        <v>0</v>
      </c>
      <c r="U180" s="137">
        <f t="shared" ref="U180:AG180" si="45">U181+U182+U183</f>
        <v>0</v>
      </c>
      <c r="V180" s="137">
        <f t="shared" si="45"/>
        <v>0</v>
      </c>
      <c r="W180" s="137">
        <f t="shared" si="45"/>
        <v>0</v>
      </c>
      <c r="X180" s="128"/>
      <c r="Y180" s="128"/>
      <c r="Z180" s="128"/>
      <c r="AA180" s="128"/>
      <c r="AB180" s="128"/>
      <c r="AC180" s="128"/>
      <c r="AD180" s="128"/>
      <c r="AE180" s="128"/>
      <c r="AF180" s="128"/>
      <c r="AG180" s="128"/>
    </row>
    <row r="181" s="78" customFormat="1" ht="30" hidden="1" customHeight="1" spans="1:33">
      <c r="A181" s="108" t="s">
        <v>56</v>
      </c>
      <c r="B181" s="107" t="s">
        <v>408</v>
      </c>
      <c r="C181" s="107"/>
      <c r="D181" s="107"/>
      <c r="E181" s="107"/>
      <c r="F181" s="107"/>
      <c r="G181" s="107"/>
      <c r="H181" s="107"/>
      <c r="I181" s="107"/>
      <c r="J181" s="107"/>
      <c r="K181" s="128"/>
      <c r="L181" s="128"/>
      <c r="M181" s="128"/>
      <c r="N181" s="128"/>
      <c r="O181" s="128"/>
      <c r="P181" s="128"/>
      <c r="Q181" s="137"/>
      <c r="R181" s="137"/>
      <c r="S181" s="137"/>
      <c r="T181" s="137"/>
      <c r="U181" s="137"/>
      <c r="V181" s="137"/>
      <c r="W181" s="137"/>
      <c r="X181" s="128"/>
      <c r="Y181" s="128"/>
      <c r="Z181" s="128"/>
      <c r="AA181" s="128"/>
      <c r="AB181" s="128"/>
      <c r="AC181" s="128"/>
      <c r="AD181" s="128"/>
      <c r="AE181" s="128"/>
      <c r="AF181" s="128"/>
      <c r="AG181" s="128"/>
    </row>
    <row r="182" s="78" customFormat="1" ht="30" hidden="1" customHeight="1" spans="1:33">
      <c r="A182" s="108" t="s">
        <v>56</v>
      </c>
      <c r="B182" s="107" t="s">
        <v>409</v>
      </c>
      <c r="C182" s="107"/>
      <c r="D182" s="107"/>
      <c r="E182" s="107"/>
      <c r="F182" s="107"/>
      <c r="G182" s="107"/>
      <c r="H182" s="107"/>
      <c r="I182" s="107"/>
      <c r="J182" s="107"/>
      <c r="K182" s="128"/>
      <c r="L182" s="128"/>
      <c r="M182" s="128"/>
      <c r="N182" s="128"/>
      <c r="O182" s="128"/>
      <c r="P182" s="128"/>
      <c r="Q182" s="137"/>
      <c r="R182" s="137"/>
      <c r="S182" s="137"/>
      <c r="T182" s="137"/>
      <c r="U182" s="137"/>
      <c r="V182" s="137"/>
      <c r="W182" s="137"/>
      <c r="X182" s="128"/>
      <c r="Y182" s="128"/>
      <c r="Z182" s="128"/>
      <c r="AA182" s="128"/>
      <c r="AB182" s="128"/>
      <c r="AC182" s="128"/>
      <c r="AD182" s="128"/>
      <c r="AE182" s="128"/>
      <c r="AF182" s="128"/>
      <c r="AG182" s="128"/>
    </row>
    <row r="183" s="78" customFormat="1" ht="30" hidden="1" customHeight="1" spans="1:33">
      <c r="A183" s="108" t="s">
        <v>56</v>
      </c>
      <c r="B183" s="107" t="s">
        <v>410</v>
      </c>
      <c r="C183" s="107"/>
      <c r="D183" s="107"/>
      <c r="E183" s="107"/>
      <c r="F183" s="107"/>
      <c r="G183" s="107"/>
      <c r="H183" s="107"/>
      <c r="I183" s="107"/>
      <c r="J183" s="107"/>
      <c r="K183" s="128"/>
      <c r="L183" s="128"/>
      <c r="M183" s="128"/>
      <c r="N183" s="128"/>
      <c r="O183" s="128"/>
      <c r="P183" s="128"/>
      <c r="Q183" s="137"/>
      <c r="R183" s="137"/>
      <c r="S183" s="137"/>
      <c r="T183" s="137"/>
      <c r="U183" s="137"/>
      <c r="V183" s="137"/>
      <c r="W183" s="137"/>
      <c r="X183" s="128"/>
      <c r="Y183" s="128"/>
      <c r="Z183" s="128"/>
      <c r="AA183" s="128"/>
      <c r="AB183" s="128"/>
      <c r="AC183" s="128"/>
      <c r="AD183" s="128"/>
      <c r="AE183" s="128"/>
      <c r="AF183" s="128"/>
      <c r="AG183" s="128"/>
    </row>
    <row r="184" s="78" customFormat="1" ht="30" hidden="1" customHeight="1" spans="1:33">
      <c r="A184" s="108" t="s">
        <v>54</v>
      </c>
      <c r="B184" s="107" t="s">
        <v>411</v>
      </c>
      <c r="C184" s="107"/>
      <c r="D184" s="107"/>
      <c r="E184" s="107"/>
      <c r="F184" s="107"/>
      <c r="G184" s="107"/>
      <c r="H184" s="107"/>
      <c r="I184" s="107"/>
      <c r="J184" s="107"/>
      <c r="K184" s="128">
        <f>K185</f>
        <v>12</v>
      </c>
      <c r="L184" s="128"/>
      <c r="M184" s="128"/>
      <c r="N184" s="128"/>
      <c r="O184" s="128">
        <f t="shared" ref="O184:T184" si="46">O185</f>
        <v>3333.01218</v>
      </c>
      <c r="P184" s="128">
        <f t="shared" si="46"/>
        <v>3333.01218</v>
      </c>
      <c r="Q184" s="137">
        <f t="shared" si="46"/>
        <v>2571.59213</v>
      </c>
      <c r="R184" s="137">
        <f t="shared" si="46"/>
        <v>2571.59213</v>
      </c>
      <c r="S184" s="137">
        <f t="shared" si="46"/>
        <v>0</v>
      </c>
      <c r="T184" s="137">
        <f t="shared" si="46"/>
        <v>0</v>
      </c>
      <c r="U184" s="137">
        <f t="shared" ref="U184:AG184" si="47">U185</f>
        <v>0</v>
      </c>
      <c r="V184" s="137">
        <f t="shared" si="47"/>
        <v>0</v>
      </c>
      <c r="W184" s="137">
        <f t="shared" si="47"/>
        <v>761.42005</v>
      </c>
      <c r="X184" s="128"/>
      <c r="Y184" s="128"/>
      <c r="Z184" s="128"/>
      <c r="AA184" s="128"/>
      <c r="AB184" s="128"/>
      <c r="AC184" s="128"/>
      <c r="AD184" s="128"/>
      <c r="AE184" s="128"/>
      <c r="AF184" s="128"/>
      <c r="AG184" s="128"/>
    </row>
    <row r="185" s="78" customFormat="1" ht="30" hidden="1" customHeight="1" spans="1:33">
      <c r="A185" s="108" t="s">
        <v>56</v>
      </c>
      <c r="B185" s="107" t="s">
        <v>411</v>
      </c>
      <c r="C185" s="107"/>
      <c r="D185" s="107"/>
      <c r="E185" s="107"/>
      <c r="F185" s="107"/>
      <c r="G185" s="107"/>
      <c r="H185" s="107"/>
      <c r="I185" s="107"/>
      <c r="J185" s="107"/>
      <c r="K185" s="128">
        <f t="shared" ref="K185:T185" si="48">SUM(K186:K197)</f>
        <v>12</v>
      </c>
      <c r="L185" s="128">
        <f t="shared" si="48"/>
        <v>4558</v>
      </c>
      <c r="M185" s="128">
        <f t="shared" si="48"/>
        <v>4558</v>
      </c>
      <c r="N185" s="128">
        <f t="shared" si="48"/>
        <v>15223</v>
      </c>
      <c r="O185" s="128">
        <f t="shared" si="48"/>
        <v>3333.01218</v>
      </c>
      <c r="P185" s="128">
        <f t="shared" si="48"/>
        <v>3333.01218</v>
      </c>
      <c r="Q185" s="137">
        <f t="shared" si="48"/>
        <v>2571.59213</v>
      </c>
      <c r="R185" s="137">
        <f t="shared" si="48"/>
        <v>2571.59213</v>
      </c>
      <c r="S185" s="137">
        <f t="shared" si="48"/>
        <v>0</v>
      </c>
      <c r="T185" s="137">
        <f t="shared" si="48"/>
        <v>0</v>
      </c>
      <c r="U185" s="137">
        <f t="shared" ref="U185:AG185" si="49">SUM(U186:U197)</f>
        <v>0</v>
      </c>
      <c r="V185" s="137">
        <f t="shared" si="49"/>
        <v>0</v>
      </c>
      <c r="W185" s="137">
        <f t="shared" si="49"/>
        <v>761.42005</v>
      </c>
      <c r="X185" s="128"/>
      <c r="Y185" s="128"/>
      <c r="Z185" s="128"/>
      <c r="AA185" s="128"/>
      <c r="AB185" s="128"/>
      <c r="AC185" s="128"/>
      <c r="AD185" s="128"/>
      <c r="AE185" s="128"/>
      <c r="AF185" s="128"/>
      <c r="AG185" s="128"/>
    </row>
    <row r="186" s="78" customFormat="1" ht="216" customHeight="1" spans="1:33">
      <c r="A186" s="109">
        <f>MAX($A$9:A185)+1</f>
        <v>135</v>
      </c>
      <c r="B186" s="110" t="s">
        <v>1262</v>
      </c>
      <c r="C186" s="110" t="s">
        <v>59</v>
      </c>
      <c r="D186" s="112" t="s">
        <v>1263</v>
      </c>
      <c r="E186" s="112" t="s">
        <v>391</v>
      </c>
      <c r="F186" s="112" t="s">
        <v>1264</v>
      </c>
      <c r="G186" s="110"/>
      <c r="H186" s="112" t="s">
        <v>1073</v>
      </c>
      <c r="I186" s="110" t="s">
        <v>376</v>
      </c>
      <c r="J186" s="113" t="s">
        <v>1265</v>
      </c>
      <c r="K186" s="114">
        <v>1</v>
      </c>
      <c r="L186" s="114">
        <v>256</v>
      </c>
      <c r="M186" s="114">
        <v>256</v>
      </c>
      <c r="N186" s="114">
        <v>717</v>
      </c>
      <c r="O186" s="117">
        <v>177.91476</v>
      </c>
      <c r="P186" s="129">
        <f t="shared" ref="P186:P197" si="50">R186+S186+U186+W186</f>
        <v>177.91476</v>
      </c>
      <c r="Q186" s="129">
        <f t="shared" ref="Q186:Q197" si="51">R186+S186+T186+U186+V186</f>
        <v>177.91476</v>
      </c>
      <c r="R186" s="129">
        <v>177.91476</v>
      </c>
      <c r="S186" s="129"/>
      <c r="T186" s="129"/>
      <c r="U186" s="129"/>
      <c r="V186" s="129"/>
      <c r="W186" s="129"/>
      <c r="X186" s="138" t="s">
        <v>607</v>
      </c>
      <c r="Y186" s="138" t="s">
        <v>110</v>
      </c>
      <c r="Z186" s="138" t="s">
        <v>396</v>
      </c>
      <c r="AA186" s="138" t="s">
        <v>395</v>
      </c>
      <c r="AB186" s="138" t="s">
        <v>1075</v>
      </c>
      <c r="AC186" s="142" t="s">
        <v>1266</v>
      </c>
      <c r="AD186" s="118" t="s">
        <v>610</v>
      </c>
      <c r="AE186" s="114"/>
      <c r="AF186" s="114"/>
      <c r="AG186" s="130"/>
    </row>
    <row r="187" s="90" customFormat="1" ht="213" customHeight="1" spans="1:33">
      <c r="A187" s="109">
        <f>MAX($A$9:A186)+1</f>
        <v>136</v>
      </c>
      <c r="B187" s="110" t="s">
        <v>1267</v>
      </c>
      <c r="C187" s="109" t="s">
        <v>59</v>
      </c>
      <c r="D187" s="111" t="s">
        <v>1268</v>
      </c>
      <c r="E187" s="112" t="s">
        <v>391</v>
      </c>
      <c r="F187" s="112" t="s">
        <v>1264</v>
      </c>
      <c r="G187" s="110"/>
      <c r="H187" s="112" t="s">
        <v>1269</v>
      </c>
      <c r="I187" s="110" t="s">
        <v>376</v>
      </c>
      <c r="J187" s="113" t="s">
        <v>1270</v>
      </c>
      <c r="K187" s="130">
        <v>1</v>
      </c>
      <c r="L187" s="130">
        <v>118</v>
      </c>
      <c r="M187" s="117">
        <v>118</v>
      </c>
      <c r="N187" s="117">
        <v>118</v>
      </c>
      <c r="O187" s="117">
        <v>97.06812</v>
      </c>
      <c r="P187" s="129">
        <f t="shared" si="50"/>
        <v>97.06812</v>
      </c>
      <c r="Q187" s="129">
        <f t="shared" si="51"/>
        <v>97.06812</v>
      </c>
      <c r="R187" s="129">
        <v>97.06812</v>
      </c>
      <c r="S187" s="129"/>
      <c r="T187" s="129"/>
      <c r="U187" s="129"/>
      <c r="V187" s="129"/>
      <c r="W187" s="129"/>
      <c r="X187" s="116" t="s">
        <v>880</v>
      </c>
      <c r="Y187" s="116" t="s">
        <v>267</v>
      </c>
      <c r="Z187" s="116" t="s">
        <v>396</v>
      </c>
      <c r="AA187" s="116" t="s">
        <v>395</v>
      </c>
      <c r="AB187" s="138" t="s">
        <v>1075</v>
      </c>
      <c r="AC187" s="118" t="s">
        <v>1271</v>
      </c>
      <c r="AD187" s="118" t="s">
        <v>1272</v>
      </c>
      <c r="AE187" s="114"/>
      <c r="AF187" s="114"/>
      <c r="AG187" s="130"/>
    </row>
    <row r="188" s="82" customFormat="1" ht="199" customHeight="1" spans="1:33">
      <c r="A188" s="114">
        <f>MAX($A$9:A187)+1</f>
        <v>137</v>
      </c>
      <c r="B188" s="117" t="s">
        <v>1273</v>
      </c>
      <c r="C188" s="117" t="s">
        <v>59</v>
      </c>
      <c r="D188" s="115" t="s">
        <v>1274</v>
      </c>
      <c r="E188" s="116" t="s">
        <v>391</v>
      </c>
      <c r="F188" s="116" t="s">
        <v>1264</v>
      </c>
      <c r="G188" s="116" t="s">
        <v>117</v>
      </c>
      <c r="H188" s="116" t="s">
        <v>636</v>
      </c>
      <c r="I188" s="117" t="s">
        <v>376</v>
      </c>
      <c r="J188" s="118" t="s">
        <v>1275</v>
      </c>
      <c r="K188" s="114">
        <v>1</v>
      </c>
      <c r="L188" s="114">
        <v>94</v>
      </c>
      <c r="M188" s="114">
        <v>94</v>
      </c>
      <c r="N188" s="114">
        <v>329</v>
      </c>
      <c r="O188" s="117">
        <v>77.47512</v>
      </c>
      <c r="P188" s="117">
        <f t="shared" si="50"/>
        <v>77.47512</v>
      </c>
      <c r="Q188" s="117">
        <f t="shared" si="51"/>
        <v>77.47512</v>
      </c>
      <c r="R188" s="117">
        <v>77.47512</v>
      </c>
      <c r="S188" s="117"/>
      <c r="T188" s="117"/>
      <c r="U188" s="117"/>
      <c r="V188" s="117"/>
      <c r="W188" s="117"/>
      <c r="X188" s="116" t="s">
        <v>638</v>
      </c>
      <c r="Y188" s="116" t="s">
        <v>639</v>
      </c>
      <c r="Z188" s="116" t="s">
        <v>396</v>
      </c>
      <c r="AA188" s="116" t="s">
        <v>395</v>
      </c>
      <c r="AB188" s="138" t="s">
        <v>1075</v>
      </c>
      <c r="AC188" s="142" t="s">
        <v>1276</v>
      </c>
      <c r="AD188" s="140" t="s">
        <v>1277</v>
      </c>
      <c r="AE188" s="114"/>
      <c r="AF188" s="114"/>
      <c r="AG188" s="114"/>
    </row>
    <row r="189" s="86" customFormat="1" ht="345" customHeight="1" spans="1:33">
      <c r="A189" s="109">
        <f>MAX($A$9:A188)+1</f>
        <v>138</v>
      </c>
      <c r="B189" s="109" t="s">
        <v>1278</v>
      </c>
      <c r="C189" s="109" t="s">
        <v>59</v>
      </c>
      <c r="D189" s="111" t="s">
        <v>1279</v>
      </c>
      <c r="E189" s="111" t="s">
        <v>391</v>
      </c>
      <c r="F189" s="111" t="s">
        <v>1264</v>
      </c>
      <c r="G189" s="111" t="s">
        <v>117</v>
      </c>
      <c r="H189" s="111" t="s">
        <v>1280</v>
      </c>
      <c r="I189" s="117" t="s">
        <v>376</v>
      </c>
      <c r="J189" s="113" t="s">
        <v>1281</v>
      </c>
      <c r="K189" s="114">
        <v>1</v>
      </c>
      <c r="L189" s="114">
        <v>325</v>
      </c>
      <c r="M189" s="109">
        <v>325</v>
      </c>
      <c r="N189" s="109">
        <v>1253</v>
      </c>
      <c r="O189" s="117">
        <v>222.74598</v>
      </c>
      <c r="P189" s="117">
        <f t="shared" si="50"/>
        <v>222.74598</v>
      </c>
      <c r="Q189" s="117">
        <f t="shared" si="51"/>
        <v>222.74598</v>
      </c>
      <c r="R189" s="117">
        <v>222.74598</v>
      </c>
      <c r="S189" s="117"/>
      <c r="T189" s="117"/>
      <c r="U189" s="117"/>
      <c r="V189" s="129"/>
      <c r="W189" s="129"/>
      <c r="X189" s="116" t="s">
        <v>747</v>
      </c>
      <c r="Y189" s="116" t="s">
        <v>102</v>
      </c>
      <c r="Z189" s="116" t="s">
        <v>396</v>
      </c>
      <c r="AA189" s="116" t="s">
        <v>395</v>
      </c>
      <c r="AB189" s="116" t="s">
        <v>1075</v>
      </c>
      <c r="AC189" s="118" t="s">
        <v>1282</v>
      </c>
      <c r="AD189" s="118" t="s">
        <v>1283</v>
      </c>
      <c r="AE189" s="114"/>
      <c r="AF189" s="114"/>
      <c r="AG189" s="114"/>
    </row>
    <row r="190" s="78" customFormat="1" ht="164" customHeight="1" spans="1:33">
      <c r="A190" s="109">
        <f>MAX($A$9:A189)+1</f>
        <v>139</v>
      </c>
      <c r="B190" s="109" t="s">
        <v>1284</v>
      </c>
      <c r="C190" s="120" t="s">
        <v>59</v>
      </c>
      <c r="D190" s="111" t="s">
        <v>1285</v>
      </c>
      <c r="E190" s="111" t="s">
        <v>391</v>
      </c>
      <c r="F190" s="111" t="s">
        <v>1264</v>
      </c>
      <c r="G190" s="111" t="s">
        <v>117</v>
      </c>
      <c r="H190" s="111" t="s">
        <v>806</v>
      </c>
      <c r="I190" s="120" t="s">
        <v>376</v>
      </c>
      <c r="J190" s="113" t="s">
        <v>1286</v>
      </c>
      <c r="K190" s="114">
        <v>1</v>
      </c>
      <c r="L190" s="114">
        <v>81</v>
      </c>
      <c r="M190" s="114">
        <v>81</v>
      </c>
      <c r="N190" s="114">
        <v>81</v>
      </c>
      <c r="O190" s="117">
        <v>68.69124</v>
      </c>
      <c r="P190" s="117">
        <f t="shared" si="50"/>
        <v>68.69124</v>
      </c>
      <c r="Q190" s="117">
        <f t="shared" si="51"/>
        <v>68.69124</v>
      </c>
      <c r="R190" s="117">
        <v>68.69124</v>
      </c>
      <c r="S190" s="117"/>
      <c r="T190" s="117"/>
      <c r="U190" s="117"/>
      <c r="V190" s="117"/>
      <c r="W190" s="117"/>
      <c r="X190" s="116" t="s">
        <v>720</v>
      </c>
      <c r="Y190" s="116" t="s">
        <v>355</v>
      </c>
      <c r="Z190" s="115" t="s">
        <v>396</v>
      </c>
      <c r="AA190" s="116" t="s">
        <v>395</v>
      </c>
      <c r="AB190" s="138" t="s">
        <v>1075</v>
      </c>
      <c r="AC190" s="118" t="s">
        <v>1287</v>
      </c>
      <c r="AD190" s="118" t="s">
        <v>1288</v>
      </c>
      <c r="AE190" s="114"/>
      <c r="AF190" s="114"/>
      <c r="AG190" s="130"/>
    </row>
    <row r="191" s="78" customFormat="1" ht="153" customHeight="1" spans="1:33">
      <c r="A191" s="109">
        <f>MAX($A$9:A190)+1</f>
        <v>140</v>
      </c>
      <c r="B191" s="110" t="s">
        <v>1289</v>
      </c>
      <c r="C191" s="117" t="s">
        <v>59</v>
      </c>
      <c r="D191" s="115" t="s">
        <v>1290</v>
      </c>
      <c r="E191" s="116" t="s">
        <v>391</v>
      </c>
      <c r="F191" s="116" t="s">
        <v>1264</v>
      </c>
      <c r="G191" s="116" t="s">
        <v>117</v>
      </c>
      <c r="H191" s="118" t="s">
        <v>627</v>
      </c>
      <c r="I191" s="117" t="s">
        <v>376</v>
      </c>
      <c r="J191" s="118" t="s">
        <v>1291</v>
      </c>
      <c r="K191" s="114">
        <v>1</v>
      </c>
      <c r="L191" s="114">
        <v>1189</v>
      </c>
      <c r="M191" s="114">
        <v>1189</v>
      </c>
      <c r="N191" s="114">
        <v>5023</v>
      </c>
      <c r="O191" s="117">
        <v>868.63908</v>
      </c>
      <c r="P191" s="129">
        <f t="shared" si="50"/>
        <v>868.63908</v>
      </c>
      <c r="Q191" s="129">
        <f t="shared" si="51"/>
        <v>868.63908</v>
      </c>
      <c r="R191" s="129">
        <v>868.63908</v>
      </c>
      <c r="S191" s="129"/>
      <c r="T191" s="129"/>
      <c r="U191" s="129"/>
      <c r="V191" s="129"/>
      <c r="W191" s="129"/>
      <c r="X191" s="138" t="s">
        <v>627</v>
      </c>
      <c r="Y191" s="138" t="s">
        <v>68</v>
      </c>
      <c r="Z191" s="138" t="s">
        <v>396</v>
      </c>
      <c r="AA191" s="138" t="s">
        <v>395</v>
      </c>
      <c r="AB191" s="138" t="s">
        <v>1075</v>
      </c>
      <c r="AC191" s="140" t="s">
        <v>209</v>
      </c>
      <c r="AD191" s="140" t="s">
        <v>1292</v>
      </c>
      <c r="AE191" s="114"/>
      <c r="AF191" s="114"/>
      <c r="AG191" s="130"/>
    </row>
    <row r="192" s="78" customFormat="1" ht="201" customHeight="1" spans="1:33">
      <c r="A192" s="109">
        <f>MAX($A$9:A191)+1</f>
        <v>141</v>
      </c>
      <c r="B192" s="110" t="s">
        <v>1293</v>
      </c>
      <c r="C192" s="110" t="s">
        <v>59</v>
      </c>
      <c r="D192" s="112" t="s">
        <v>1294</v>
      </c>
      <c r="E192" s="111" t="s">
        <v>391</v>
      </c>
      <c r="F192" s="112" t="s">
        <v>1264</v>
      </c>
      <c r="G192" s="110"/>
      <c r="H192" s="111" t="s">
        <v>822</v>
      </c>
      <c r="I192" s="109" t="s">
        <v>376</v>
      </c>
      <c r="J192" s="113" t="s">
        <v>1295</v>
      </c>
      <c r="K192" s="130">
        <v>1</v>
      </c>
      <c r="L192" s="130">
        <v>15</v>
      </c>
      <c r="M192" s="130">
        <v>15</v>
      </c>
      <c r="N192" s="130">
        <v>15</v>
      </c>
      <c r="O192" s="129">
        <v>8.3628</v>
      </c>
      <c r="P192" s="129">
        <f t="shared" si="50"/>
        <v>8.3628</v>
      </c>
      <c r="Q192" s="129">
        <f t="shared" si="51"/>
        <v>8.3628</v>
      </c>
      <c r="R192" s="129">
        <v>8.3628</v>
      </c>
      <c r="S192" s="129"/>
      <c r="T192" s="129"/>
      <c r="U192" s="129"/>
      <c r="V192" s="129"/>
      <c r="W192" s="129"/>
      <c r="X192" s="116" t="s">
        <v>824</v>
      </c>
      <c r="Y192" s="116" t="s">
        <v>169</v>
      </c>
      <c r="Z192" s="116" t="s">
        <v>396</v>
      </c>
      <c r="AA192" s="116" t="s">
        <v>395</v>
      </c>
      <c r="AB192" s="116" t="s">
        <v>1075</v>
      </c>
      <c r="AC192" s="118" t="s">
        <v>1296</v>
      </c>
      <c r="AD192" s="118" t="s">
        <v>1297</v>
      </c>
      <c r="AE192" s="114"/>
      <c r="AF192" s="114"/>
      <c r="AG192" s="130"/>
    </row>
    <row r="193" s="80" customFormat="1" ht="170" customHeight="1" spans="1:33">
      <c r="A193" s="109">
        <f>MAX($A$9:A192)+1</f>
        <v>142</v>
      </c>
      <c r="B193" s="110" t="s">
        <v>1298</v>
      </c>
      <c r="C193" s="110" t="s">
        <v>59</v>
      </c>
      <c r="D193" s="112" t="s">
        <v>1299</v>
      </c>
      <c r="E193" s="111" t="s">
        <v>391</v>
      </c>
      <c r="F193" s="112" t="s">
        <v>1264</v>
      </c>
      <c r="G193" s="111" t="s">
        <v>117</v>
      </c>
      <c r="H193" s="112" t="s">
        <v>830</v>
      </c>
      <c r="I193" s="110" t="s">
        <v>376</v>
      </c>
      <c r="J193" s="113" t="s">
        <v>1300</v>
      </c>
      <c r="K193" s="114">
        <v>1</v>
      </c>
      <c r="L193" s="114">
        <v>206</v>
      </c>
      <c r="M193" s="114">
        <v>206</v>
      </c>
      <c r="N193" s="114">
        <v>206</v>
      </c>
      <c r="O193" s="117">
        <v>150.6912</v>
      </c>
      <c r="P193" s="129">
        <f t="shared" si="50"/>
        <v>150.6912</v>
      </c>
      <c r="Q193" s="129">
        <f t="shared" si="51"/>
        <v>150.6912</v>
      </c>
      <c r="R193" s="129">
        <v>150.6912</v>
      </c>
      <c r="S193" s="129"/>
      <c r="T193" s="129"/>
      <c r="U193" s="129"/>
      <c r="V193" s="129"/>
      <c r="W193" s="129"/>
      <c r="X193" s="116" t="s">
        <v>633</v>
      </c>
      <c r="Y193" s="116" t="s">
        <v>342</v>
      </c>
      <c r="Z193" s="116" t="s">
        <v>396</v>
      </c>
      <c r="AA193" s="116" t="s">
        <v>395</v>
      </c>
      <c r="AB193" s="138" t="s">
        <v>1075</v>
      </c>
      <c r="AC193" s="142" t="s">
        <v>1266</v>
      </c>
      <c r="AD193" s="118" t="s">
        <v>610</v>
      </c>
      <c r="AE193" s="114"/>
      <c r="AF193" s="114"/>
      <c r="AG193" s="130"/>
    </row>
    <row r="194" s="84" customFormat="1" ht="252" customHeight="1" spans="1:33">
      <c r="A194" s="109">
        <f>MAX($A$9:A193)+1</f>
        <v>143</v>
      </c>
      <c r="B194" s="109" t="s">
        <v>1301</v>
      </c>
      <c r="C194" s="109" t="s">
        <v>59</v>
      </c>
      <c r="D194" s="111" t="s">
        <v>1302</v>
      </c>
      <c r="E194" s="111" t="s">
        <v>391</v>
      </c>
      <c r="F194" s="111" t="s">
        <v>1264</v>
      </c>
      <c r="G194" s="111" t="s">
        <v>117</v>
      </c>
      <c r="H194" s="116" t="s">
        <v>904</v>
      </c>
      <c r="I194" s="109" t="s">
        <v>376</v>
      </c>
      <c r="J194" s="118" t="s">
        <v>1303</v>
      </c>
      <c r="K194" s="114">
        <v>1</v>
      </c>
      <c r="L194" s="114">
        <v>642</v>
      </c>
      <c r="M194" s="114">
        <v>642</v>
      </c>
      <c r="N194" s="114">
        <v>2289</v>
      </c>
      <c r="O194" s="117">
        <v>454.26756</v>
      </c>
      <c r="P194" s="117">
        <f t="shared" si="50"/>
        <v>454.26756</v>
      </c>
      <c r="Q194" s="117">
        <f t="shared" si="51"/>
        <v>454.26756</v>
      </c>
      <c r="R194" s="117">
        <v>454.26756</v>
      </c>
      <c r="S194" s="117"/>
      <c r="T194" s="117"/>
      <c r="U194" s="117"/>
      <c r="V194" s="117"/>
      <c r="W194" s="117"/>
      <c r="X194" s="115" t="s">
        <v>615</v>
      </c>
      <c r="Y194" s="116" t="s">
        <v>95</v>
      </c>
      <c r="Z194" s="115" t="s">
        <v>396</v>
      </c>
      <c r="AA194" s="116" t="s">
        <v>395</v>
      </c>
      <c r="AB194" s="116" t="s">
        <v>1075</v>
      </c>
      <c r="AC194" s="140" t="s">
        <v>1304</v>
      </c>
      <c r="AD194" s="118" t="s">
        <v>1305</v>
      </c>
      <c r="AE194" s="114"/>
      <c r="AF194" s="114"/>
      <c r="AG194" s="130"/>
    </row>
    <row r="195" s="87" customFormat="1" ht="134" customHeight="1" spans="1:33">
      <c r="A195" s="114">
        <f>MAX($A$9:A194)+1</f>
        <v>144</v>
      </c>
      <c r="B195" s="117" t="s">
        <v>1306</v>
      </c>
      <c r="C195" s="117">
        <v>2024</v>
      </c>
      <c r="D195" s="115" t="s">
        <v>1307</v>
      </c>
      <c r="E195" s="111" t="s">
        <v>391</v>
      </c>
      <c r="F195" s="111" t="s">
        <v>1264</v>
      </c>
      <c r="G195" s="116" t="s">
        <v>117</v>
      </c>
      <c r="H195" s="118" t="s">
        <v>1167</v>
      </c>
      <c r="I195" s="117" t="s">
        <v>376</v>
      </c>
      <c r="J195" s="140" t="s">
        <v>1308</v>
      </c>
      <c r="K195" s="114">
        <v>1</v>
      </c>
      <c r="L195" s="114">
        <v>93</v>
      </c>
      <c r="M195" s="114">
        <v>93</v>
      </c>
      <c r="N195" s="114">
        <v>93</v>
      </c>
      <c r="O195" s="117">
        <v>68.97</v>
      </c>
      <c r="P195" s="117">
        <f t="shared" si="50"/>
        <v>68.97</v>
      </c>
      <c r="Q195" s="117">
        <f t="shared" si="51"/>
        <v>68.97</v>
      </c>
      <c r="R195" s="117">
        <v>68.97</v>
      </c>
      <c r="S195" s="117"/>
      <c r="T195" s="117"/>
      <c r="U195" s="117"/>
      <c r="V195" s="117"/>
      <c r="W195" s="117"/>
      <c r="X195" s="116" t="s">
        <v>1128</v>
      </c>
      <c r="Y195" s="116" t="s">
        <v>257</v>
      </c>
      <c r="Z195" s="116" t="s">
        <v>396</v>
      </c>
      <c r="AA195" s="116" t="s">
        <v>395</v>
      </c>
      <c r="AB195" s="116" t="s">
        <v>1075</v>
      </c>
      <c r="AC195" s="118" t="s">
        <v>1309</v>
      </c>
      <c r="AD195" s="118" t="s">
        <v>1309</v>
      </c>
      <c r="AE195" s="114"/>
      <c r="AF195" s="114"/>
      <c r="AG195" s="117"/>
    </row>
    <row r="196" s="96" customFormat="1" ht="163" customHeight="1" spans="1:33">
      <c r="A196" s="109">
        <f>MAX($A$9:A195)+1</f>
        <v>145</v>
      </c>
      <c r="B196" s="120" t="s">
        <v>1310</v>
      </c>
      <c r="C196" s="120"/>
      <c r="D196" s="111" t="s">
        <v>1311</v>
      </c>
      <c r="E196" s="112" t="s">
        <v>391</v>
      </c>
      <c r="F196" s="153" t="s">
        <v>1264</v>
      </c>
      <c r="G196" s="154"/>
      <c r="H196" s="111" t="s">
        <v>1312</v>
      </c>
      <c r="I196" s="120" t="s">
        <v>376</v>
      </c>
      <c r="J196" s="113" t="s">
        <v>1313</v>
      </c>
      <c r="K196" s="156">
        <v>1</v>
      </c>
      <c r="L196" s="156">
        <v>115</v>
      </c>
      <c r="M196" s="157">
        <v>115</v>
      </c>
      <c r="N196" s="158">
        <v>115</v>
      </c>
      <c r="O196" s="117">
        <v>89.90712</v>
      </c>
      <c r="P196" s="117">
        <f t="shared" si="50"/>
        <v>89.90712</v>
      </c>
      <c r="Q196" s="117">
        <f t="shared" si="51"/>
        <v>89.90712</v>
      </c>
      <c r="R196" s="117">
        <v>89.90712</v>
      </c>
      <c r="S196" s="117"/>
      <c r="T196" s="117"/>
      <c r="U196" s="117"/>
      <c r="V196" s="117"/>
      <c r="W196" s="129"/>
      <c r="X196" s="116" t="s">
        <v>622</v>
      </c>
      <c r="Y196" s="138" t="s">
        <v>132</v>
      </c>
      <c r="Z196" s="138" t="s">
        <v>396</v>
      </c>
      <c r="AA196" s="138" t="s">
        <v>395</v>
      </c>
      <c r="AB196" s="138" t="s">
        <v>1075</v>
      </c>
      <c r="AC196" s="142" t="s">
        <v>1266</v>
      </c>
      <c r="AD196" s="118" t="s">
        <v>610</v>
      </c>
      <c r="AE196" s="114"/>
      <c r="AF196" s="114"/>
      <c r="AG196" s="130"/>
    </row>
    <row r="197" s="83" customFormat="1" ht="163" customHeight="1" spans="1:33">
      <c r="A197" s="114">
        <f>MAX($A$9:A196)+1</f>
        <v>146</v>
      </c>
      <c r="B197" s="117" t="s">
        <v>1314</v>
      </c>
      <c r="C197" s="117" t="s">
        <v>59</v>
      </c>
      <c r="D197" s="119" t="s">
        <v>1315</v>
      </c>
      <c r="E197" s="116" t="s">
        <v>391</v>
      </c>
      <c r="F197" s="116" t="s">
        <v>1264</v>
      </c>
      <c r="G197" s="116" t="s">
        <v>117</v>
      </c>
      <c r="H197" s="116" t="s">
        <v>644</v>
      </c>
      <c r="I197" s="117" t="s">
        <v>376</v>
      </c>
      <c r="J197" s="118" t="s">
        <v>1316</v>
      </c>
      <c r="K197" s="114">
        <v>1</v>
      </c>
      <c r="L197" s="114">
        <v>1424</v>
      </c>
      <c r="M197" s="114">
        <v>1424</v>
      </c>
      <c r="N197" s="114">
        <v>4984</v>
      </c>
      <c r="O197" s="117">
        <v>1048.2792</v>
      </c>
      <c r="P197" s="117">
        <f t="shared" si="50"/>
        <v>1048.2792</v>
      </c>
      <c r="Q197" s="117">
        <f t="shared" si="51"/>
        <v>286.85915</v>
      </c>
      <c r="R197" s="117">
        <v>286.85915</v>
      </c>
      <c r="S197" s="117"/>
      <c r="T197" s="117"/>
      <c r="U197" s="117"/>
      <c r="V197" s="117"/>
      <c r="W197" s="117">
        <v>761.42005</v>
      </c>
      <c r="X197" s="119" t="s">
        <v>644</v>
      </c>
      <c r="Y197" s="119" t="s">
        <v>88</v>
      </c>
      <c r="Z197" s="119" t="s">
        <v>396</v>
      </c>
      <c r="AA197" s="119" t="s">
        <v>395</v>
      </c>
      <c r="AB197" s="119" t="s">
        <v>1075</v>
      </c>
      <c r="AC197" s="118" t="s">
        <v>1317</v>
      </c>
      <c r="AD197" s="118" t="s">
        <v>1317</v>
      </c>
      <c r="AE197" s="114"/>
      <c r="AF197" s="114"/>
      <c r="AG197" s="117"/>
    </row>
    <row r="198" s="78" customFormat="1" ht="30" hidden="1" customHeight="1" spans="1:33">
      <c r="A198" s="106" t="s">
        <v>52</v>
      </c>
      <c r="B198" s="107" t="s">
        <v>420</v>
      </c>
      <c r="C198" s="107"/>
      <c r="D198" s="107"/>
      <c r="E198" s="107"/>
      <c r="F198" s="107"/>
      <c r="G198" s="107"/>
      <c r="H198" s="107"/>
      <c r="I198" s="107"/>
      <c r="J198" s="107"/>
      <c r="K198" s="128">
        <f>K199+K209+K214</f>
        <v>0</v>
      </c>
      <c r="L198" s="128"/>
      <c r="M198" s="128"/>
      <c r="N198" s="128"/>
      <c r="O198" s="128">
        <f t="shared" ref="O198:T198" si="52">O199+O209+O214</f>
        <v>0</v>
      </c>
      <c r="P198" s="128">
        <f t="shared" si="52"/>
        <v>0</v>
      </c>
      <c r="Q198" s="137">
        <f t="shared" si="52"/>
        <v>0</v>
      </c>
      <c r="R198" s="137">
        <f t="shared" si="52"/>
        <v>0</v>
      </c>
      <c r="S198" s="137">
        <f t="shared" si="52"/>
        <v>0</v>
      </c>
      <c r="T198" s="137">
        <f t="shared" si="52"/>
        <v>0</v>
      </c>
      <c r="U198" s="137">
        <f t="shared" ref="U198:AG198" si="53">U199+U209+U214</f>
        <v>0</v>
      </c>
      <c r="V198" s="137">
        <f t="shared" si="53"/>
        <v>0</v>
      </c>
      <c r="W198" s="137">
        <f t="shared" si="53"/>
        <v>0</v>
      </c>
      <c r="X198" s="128"/>
      <c r="Y198" s="128"/>
      <c r="Z198" s="128"/>
      <c r="AA198" s="128"/>
      <c r="AB198" s="128"/>
      <c r="AC198" s="128"/>
      <c r="AD198" s="128"/>
      <c r="AE198" s="128"/>
      <c r="AF198" s="128"/>
      <c r="AG198" s="128"/>
    </row>
    <row r="199" s="78" customFormat="1" ht="30" hidden="1" customHeight="1" spans="1:33">
      <c r="A199" s="106" t="s">
        <v>54</v>
      </c>
      <c r="B199" s="107" t="s">
        <v>421</v>
      </c>
      <c r="C199" s="107"/>
      <c r="D199" s="107"/>
      <c r="E199" s="107"/>
      <c r="F199" s="107"/>
      <c r="G199" s="107"/>
      <c r="H199" s="107"/>
      <c r="I199" s="107"/>
      <c r="J199" s="107"/>
      <c r="K199" s="128">
        <f>K200+K201+K202+K203+K204+K205+K206+K207+K208</f>
        <v>0</v>
      </c>
      <c r="L199" s="128"/>
      <c r="M199" s="128"/>
      <c r="N199" s="128"/>
      <c r="O199" s="128">
        <f t="shared" ref="O199:T199" si="54">O200+O201+O202+O203+O204+O205+O206+O207+O208</f>
        <v>0</v>
      </c>
      <c r="P199" s="128">
        <f t="shared" si="54"/>
        <v>0</v>
      </c>
      <c r="Q199" s="137">
        <f t="shared" si="54"/>
        <v>0</v>
      </c>
      <c r="R199" s="137">
        <f t="shared" si="54"/>
        <v>0</v>
      </c>
      <c r="S199" s="137">
        <f t="shared" si="54"/>
        <v>0</v>
      </c>
      <c r="T199" s="137">
        <f t="shared" si="54"/>
        <v>0</v>
      </c>
      <c r="U199" s="137">
        <f t="shared" ref="U199:AG199" si="55">U200+U201+U202+U203+U204+U205+U206+U207+U208</f>
        <v>0</v>
      </c>
      <c r="V199" s="137">
        <f t="shared" si="55"/>
        <v>0</v>
      </c>
      <c r="W199" s="137">
        <f t="shared" si="55"/>
        <v>0</v>
      </c>
      <c r="X199" s="128"/>
      <c r="Y199" s="128"/>
      <c r="Z199" s="128"/>
      <c r="AA199" s="128"/>
      <c r="AB199" s="128"/>
      <c r="AC199" s="128"/>
      <c r="AD199" s="128"/>
      <c r="AE199" s="128"/>
      <c r="AF199" s="128"/>
      <c r="AG199" s="128"/>
    </row>
    <row r="200" s="82" customFormat="1" ht="30" hidden="1" customHeight="1" spans="1:33">
      <c r="A200" s="108" t="s">
        <v>56</v>
      </c>
      <c r="B200" s="107" t="s">
        <v>422</v>
      </c>
      <c r="C200" s="107"/>
      <c r="D200" s="107"/>
      <c r="E200" s="107"/>
      <c r="F200" s="107"/>
      <c r="G200" s="107"/>
      <c r="H200" s="107"/>
      <c r="I200" s="107"/>
      <c r="J200" s="107"/>
      <c r="K200" s="159"/>
      <c r="L200" s="159"/>
      <c r="M200" s="159"/>
      <c r="N200" s="159"/>
      <c r="O200" s="159"/>
      <c r="P200" s="159"/>
      <c r="Q200" s="137"/>
      <c r="R200" s="137"/>
      <c r="S200" s="137"/>
      <c r="T200" s="137"/>
      <c r="U200" s="137"/>
      <c r="V200" s="137"/>
      <c r="W200" s="137"/>
      <c r="X200" s="159"/>
      <c r="Y200" s="159"/>
      <c r="Z200" s="159"/>
      <c r="AA200" s="159"/>
      <c r="AB200" s="159"/>
      <c r="AC200" s="159"/>
      <c r="AD200" s="159"/>
      <c r="AE200" s="159"/>
      <c r="AF200" s="159"/>
      <c r="AG200" s="159"/>
    </row>
    <row r="201" s="82" customFormat="1" ht="75" hidden="1" customHeight="1" spans="1:33">
      <c r="A201" s="108" t="s">
        <v>56</v>
      </c>
      <c r="B201" s="107" t="s">
        <v>423</v>
      </c>
      <c r="C201" s="107"/>
      <c r="D201" s="107"/>
      <c r="E201" s="107"/>
      <c r="F201" s="107"/>
      <c r="G201" s="107"/>
      <c r="H201" s="107"/>
      <c r="I201" s="107"/>
      <c r="J201" s="107"/>
      <c r="K201" s="159"/>
      <c r="L201" s="159"/>
      <c r="M201" s="159"/>
      <c r="N201" s="159"/>
      <c r="O201" s="159"/>
      <c r="P201" s="159"/>
      <c r="Q201" s="137"/>
      <c r="R201" s="137"/>
      <c r="S201" s="137"/>
      <c r="T201" s="137"/>
      <c r="U201" s="137"/>
      <c r="V201" s="137"/>
      <c r="W201" s="137"/>
      <c r="X201" s="159"/>
      <c r="Y201" s="159"/>
      <c r="Z201" s="159"/>
      <c r="AA201" s="159"/>
      <c r="AB201" s="159"/>
      <c r="AC201" s="159"/>
      <c r="AD201" s="159"/>
      <c r="AE201" s="159"/>
      <c r="AF201" s="159"/>
      <c r="AG201" s="159"/>
    </row>
    <row r="202" s="82" customFormat="1" ht="30" hidden="1" customHeight="1" spans="1:33">
      <c r="A202" s="108" t="s">
        <v>56</v>
      </c>
      <c r="B202" s="107" t="s">
        <v>444</v>
      </c>
      <c r="C202" s="107"/>
      <c r="D202" s="107"/>
      <c r="E202" s="107"/>
      <c r="F202" s="107"/>
      <c r="G202" s="107"/>
      <c r="H202" s="107"/>
      <c r="I202" s="107"/>
      <c r="J202" s="107"/>
      <c r="K202" s="159"/>
      <c r="L202" s="159"/>
      <c r="M202" s="159"/>
      <c r="N202" s="159"/>
      <c r="O202" s="159"/>
      <c r="P202" s="159"/>
      <c r="Q202" s="137"/>
      <c r="R202" s="137"/>
      <c r="S202" s="137"/>
      <c r="T202" s="137"/>
      <c r="U202" s="137"/>
      <c r="V202" s="137"/>
      <c r="W202" s="137"/>
      <c r="X202" s="159"/>
      <c r="Y202" s="159"/>
      <c r="Z202" s="159"/>
      <c r="AA202" s="159"/>
      <c r="AB202" s="159"/>
      <c r="AC202" s="159"/>
      <c r="AD202" s="159"/>
      <c r="AE202" s="159"/>
      <c r="AF202" s="159"/>
      <c r="AG202" s="159"/>
    </row>
    <row r="203" s="82" customFormat="1" ht="30" hidden="1" customHeight="1" spans="1:33">
      <c r="A203" s="108" t="s">
        <v>56</v>
      </c>
      <c r="B203" s="107" t="s">
        <v>451</v>
      </c>
      <c r="C203" s="107"/>
      <c r="D203" s="107"/>
      <c r="E203" s="107"/>
      <c r="F203" s="107"/>
      <c r="G203" s="107"/>
      <c r="H203" s="107"/>
      <c r="I203" s="107"/>
      <c r="J203" s="107"/>
      <c r="K203" s="159"/>
      <c r="L203" s="159"/>
      <c r="M203" s="159"/>
      <c r="N203" s="159"/>
      <c r="O203" s="159"/>
      <c r="P203" s="159"/>
      <c r="Q203" s="137"/>
      <c r="R203" s="137"/>
      <c r="S203" s="137"/>
      <c r="T203" s="137"/>
      <c r="U203" s="137"/>
      <c r="V203" s="137"/>
      <c r="W203" s="137"/>
      <c r="X203" s="159"/>
      <c r="Y203" s="159"/>
      <c r="Z203" s="159"/>
      <c r="AA203" s="159"/>
      <c r="AB203" s="159"/>
      <c r="AC203" s="159"/>
      <c r="AD203" s="159"/>
      <c r="AE203" s="159"/>
      <c r="AF203" s="159"/>
      <c r="AG203" s="159"/>
    </row>
    <row r="204" s="82" customFormat="1" ht="30" hidden="1" customHeight="1" spans="1:33">
      <c r="A204" s="108" t="s">
        <v>56</v>
      </c>
      <c r="B204" s="107" t="s">
        <v>452</v>
      </c>
      <c r="C204" s="107"/>
      <c r="D204" s="107"/>
      <c r="E204" s="107"/>
      <c r="F204" s="107"/>
      <c r="G204" s="107"/>
      <c r="H204" s="107"/>
      <c r="I204" s="107"/>
      <c r="J204" s="107"/>
      <c r="K204" s="159"/>
      <c r="L204" s="159"/>
      <c r="M204" s="159"/>
      <c r="N204" s="159"/>
      <c r="O204" s="159"/>
      <c r="P204" s="159"/>
      <c r="Q204" s="137"/>
      <c r="R204" s="137"/>
      <c r="S204" s="137"/>
      <c r="T204" s="137"/>
      <c r="U204" s="137"/>
      <c r="V204" s="137"/>
      <c r="W204" s="137"/>
      <c r="X204" s="159"/>
      <c r="Y204" s="159"/>
      <c r="Z204" s="159"/>
      <c r="AA204" s="159"/>
      <c r="AB204" s="159"/>
      <c r="AC204" s="159"/>
      <c r="AD204" s="159"/>
      <c r="AE204" s="159"/>
      <c r="AF204" s="159"/>
      <c r="AG204" s="159"/>
    </row>
    <row r="205" s="82" customFormat="1" ht="30" hidden="1" customHeight="1" spans="1:33">
      <c r="A205" s="108" t="s">
        <v>56</v>
      </c>
      <c r="B205" s="107" t="s">
        <v>453</v>
      </c>
      <c r="C205" s="107"/>
      <c r="D205" s="107"/>
      <c r="E205" s="107"/>
      <c r="F205" s="107"/>
      <c r="G205" s="107"/>
      <c r="H205" s="107"/>
      <c r="I205" s="107"/>
      <c r="J205" s="107"/>
      <c r="K205" s="159"/>
      <c r="L205" s="159"/>
      <c r="M205" s="159"/>
      <c r="N205" s="159"/>
      <c r="O205" s="159"/>
      <c r="P205" s="159"/>
      <c r="Q205" s="137"/>
      <c r="R205" s="137"/>
      <c r="S205" s="137"/>
      <c r="T205" s="137"/>
      <c r="U205" s="137"/>
      <c r="V205" s="137"/>
      <c r="W205" s="137"/>
      <c r="X205" s="159"/>
      <c r="Y205" s="159"/>
      <c r="Z205" s="159"/>
      <c r="AA205" s="159"/>
      <c r="AB205" s="159"/>
      <c r="AC205" s="159"/>
      <c r="AD205" s="159"/>
      <c r="AE205" s="159"/>
      <c r="AF205" s="159"/>
      <c r="AG205" s="159"/>
    </row>
    <row r="206" s="82" customFormat="1" ht="30" hidden="1" customHeight="1" spans="1:33">
      <c r="A206" s="108" t="s">
        <v>56</v>
      </c>
      <c r="B206" s="107" t="s">
        <v>454</v>
      </c>
      <c r="C206" s="107"/>
      <c r="D206" s="107"/>
      <c r="E206" s="107"/>
      <c r="F206" s="107"/>
      <c r="G206" s="107"/>
      <c r="H206" s="107"/>
      <c r="I206" s="107"/>
      <c r="J206" s="107"/>
      <c r="K206" s="159"/>
      <c r="L206" s="159"/>
      <c r="M206" s="159"/>
      <c r="N206" s="159"/>
      <c r="O206" s="159"/>
      <c r="P206" s="159"/>
      <c r="Q206" s="137"/>
      <c r="R206" s="137"/>
      <c r="S206" s="137"/>
      <c r="T206" s="137"/>
      <c r="U206" s="137"/>
      <c r="V206" s="137"/>
      <c r="W206" s="137"/>
      <c r="X206" s="159"/>
      <c r="Y206" s="159"/>
      <c r="Z206" s="159"/>
      <c r="AA206" s="159"/>
      <c r="AB206" s="159"/>
      <c r="AC206" s="159"/>
      <c r="AD206" s="159"/>
      <c r="AE206" s="159"/>
      <c r="AF206" s="159"/>
      <c r="AG206" s="159"/>
    </row>
    <row r="207" s="82" customFormat="1" ht="30" hidden="1" customHeight="1" spans="1:33">
      <c r="A207" s="108" t="s">
        <v>56</v>
      </c>
      <c r="B207" s="107" t="s">
        <v>455</v>
      </c>
      <c r="C207" s="107"/>
      <c r="D207" s="107"/>
      <c r="E207" s="107"/>
      <c r="F207" s="107"/>
      <c r="G207" s="107"/>
      <c r="H207" s="107"/>
      <c r="I207" s="107"/>
      <c r="J207" s="107"/>
      <c r="K207" s="159"/>
      <c r="L207" s="159"/>
      <c r="M207" s="159"/>
      <c r="N207" s="159"/>
      <c r="O207" s="159"/>
      <c r="P207" s="159"/>
      <c r="Q207" s="137"/>
      <c r="R207" s="137"/>
      <c r="S207" s="137"/>
      <c r="T207" s="137"/>
      <c r="U207" s="137"/>
      <c r="V207" s="137"/>
      <c r="W207" s="137"/>
      <c r="X207" s="159"/>
      <c r="Y207" s="159"/>
      <c r="Z207" s="159"/>
      <c r="AA207" s="159"/>
      <c r="AB207" s="159"/>
      <c r="AC207" s="159"/>
      <c r="AD207" s="159"/>
      <c r="AE207" s="159"/>
      <c r="AF207" s="159"/>
      <c r="AG207" s="159"/>
    </row>
    <row r="208" s="82" customFormat="1" ht="30" hidden="1" customHeight="1" spans="1:33">
      <c r="A208" s="108" t="s">
        <v>56</v>
      </c>
      <c r="B208" s="107" t="s">
        <v>456</v>
      </c>
      <c r="C208" s="107"/>
      <c r="D208" s="107"/>
      <c r="E208" s="107"/>
      <c r="F208" s="107"/>
      <c r="G208" s="107"/>
      <c r="H208" s="107"/>
      <c r="I208" s="107"/>
      <c r="J208" s="107"/>
      <c r="K208" s="159"/>
      <c r="L208" s="159"/>
      <c r="M208" s="159"/>
      <c r="N208" s="159"/>
      <c r="O208" s="159"/>
      <c r="P208" s="159"/>
      <c r="Q208" s="137"/>
      <c r="R208" s="137"/>
      <c r="S208" s="137"/>
      <c r="T208" s="137"/>
      <c r="U208" s="137"/>
      <c r="V208" s="137"/>
      <c r="W208" s="137"/>
      <c r="X208" s="159"/>
      <c r="Y208" s="159"/>
      <c r="Z208" s="159"/>
      <c r="AA208" s="159"/>
      <c r="AB208" s="159"/>
      <c r="AC208" s="159"/>
      <c r="AD208" s="159"/>
      <c r="AE208" s="159"/>
      <c r="AF208" s="159"/>
      <c r="AG208" s="159"/>
    </row>
    <row r="209" s="82" customFormat="1" ht="30" hidden="1" customHeight="1" spans="1:33">
      <c r="A209" s="155" t="s">
        <v>54</v>
      </c>
      <c r="B209" s="107" t="s">
        <v>457</v>
      </c>
      <c r="C209" s="107"/>
      <c r="D209" s="107"/>
      <c r="E209" s="107"/>
      <c r="F209" s="107"/>
      <c r="G209" s="107"/>
      <c r="H209" s="107"/>
      <c r="I209" s="107"/>
      <c r="J209" s="107"/>
      <c r="K209" s="159">
        <f>K210+K211+K212+K213</f>
        <v>0</v>
      </c>
      <c r="L209" s="159"/>
      <c r="M209" s="159"/>
      <c r="N209" s="159"/>
      <c r="O209" s="159">
        <f t="shared" ref="O209:T209" si="56">O210+O211+O212+O213</f>
        <v>0</v>
      </c>
      <c r="P209" s="159">
        <f t="shared" si="56"/>
        <v>0</v>
      </c>
      <c r="Q209" s="137">
        <f t="shared" si="56"/>
        <v>0</v>
      </c>
      <c r="R209" s="137">
        <f t="shared" si="56"/>
        <v>0</v>
      </c>
      <c r="S209" s="137">
        <f t="shared" si="56"/>
        <v>0</v>
      </c>
      <c r="T209" s="137">
        <f t="shared" si="56"/>
        <v>0</v>
      </c>
      <c r="U209" s="137">
        <f t="shared" ref="U209:AG209" si="57">U210+U211+U212+U213</f>
        <v>0</v>
      </c>
      <c r="V209" s="137">
        <f t="shared" si="57"/>
        <v>0</v>
      </c>
      <c r="W209" s="137">
        <f t="shared" si="57"/>
        <v>0</v>
      </c>
      <c r="X209" s="159"/>
      <c r="Y209" s="159"/>
      <c r="Z209" s="159"/>
      <c r="AA209" s="159"/>
      <c r="AB209" s="159"/>
      <c r="AC209" s="159"/>
      <c r="AD209" s="159"/>
      <c r="AE209" s="159"/>
      <c r="AF209" s="159"/>
      <c r="AG209" s="159"/>
    </row>
    <row r="210" s="82" customFormat="1" ht="30" hidden="1" customHeight="1" spans="1:33">
      <c r="A210" s="108" t="s">
        <v>56</v>
      </c>
      <c r="B210" s="107" t="s">
        <v>458</v>
      </c>
      <c r="C210" s="107"/>
      <c r="D210" s="107"/>
      <c r="E210" s="107"/>
      <c r="F210" s="107"/>
      <c r="G210" s="107"/>
      <c r="H210" s="107"/>
      <c r="I210" s="107"/>
      <c r="J210" s="107"/>
      <c r="K210" s="159"/>
      <c r="L210" s="159"/>
      <c r="M210" s="159"/>
      <c r="N210" s="159"/>
      <c r="O210" s="159"/>
      <c r="P210" s="159"/>
      <c r="Q210" s="137"/>
      <c r="R210" s="137"/>
      <c r="S210" s="137"/>
      <c r="T210" s="137"/>
      <c r="U210" s="137"/>
      <c r="V210" s="137"/>
      <c r="W210" s="137"/>
      <c r="X210" s="159"/>
      <c r="Y210" s="159"/>
      <c r="Z210" s="159"/>
      <c r="AA210" s="159"/>
      <c r="AB210" s="159"/>
      <c r="AC210" s="159"/>
      <c r="AD210" s="159"/>
      <c r="AE210" s="159"/>
      <c r="AF210" s="159"/>
      <c r="AG210" s="159"/>
    </row>
    <row r="211" s="82" customFormat="1" ht="30" hidden="1" customHeight="1" spans="1:33">
      <c r="A211" s="108" t="s">
        <v>56</v>
      </c>
      <c r="B211" s="107" t="s">
        <v>459</v>
      </c>
      <c r="C211" s="107"/>
      <c r="D211" s="107"/>
      <c r="E211" s="107"/>
      <c r="F211" s="107"/>
      <c r="G211" s="107"/>
      <c r="H211" s="107"/>
      <c r="I211" s="107"/>
      <c r="J211" s="107"/>
      <c r="K211" s="159"/>
      <c r="L211" s="159"/>
      <c r="M211" s="159"/>
      <c r="N211" s="159"/>
      <c r="O211" s="159"/>
      <c r="P211" s="159"/>
      <c r="Q211" s="137"/>
      <c r="R211" s="137"/>
      <c r="S211" s="137"/>
      <c r="T211" s="137"/>
      <c r="U211" s="137"/>
      <c r="V211" s="137"/>
      <c r="W211" s="137"/>
      <c r="X211" s="159"/>
      <c r="Y211" s="159"/>
      <c r="Z211" s="159"/>
      <c r="AA211" s="159"/>
      <c r="AB211" s="159"/>
      <c r="AC211" s="159"/>
      <c r="AD211" s="159"/>
      <c r="AE211" s="159"/>
      <c r="AF211" s="159"/>
      <c r="AG211" s="159"/>
    </row>
    <row r="212" s="82" customFormat="1" ht="30" hidden="1" customHeight="1" spans="1:33">
      <c r="A212" s="108" t="s">
        <v>56</v>
      </c>
      <c r="B212" s="107" t="s">
        <v>460</v>
      </c>
      <c r="C212" s="107"/>
      <c r="D212" s="107"/>
      <c r="E212" s="107"/>
      <c r="F212" s="107"/>
      <c r="G212" s="107"/>
      <c r="H212" s="107"/>
      <c r="I212" s="107"/>
      <c r="J212" s="107"/>
      <c r="K212" s="159"/>
      <c r="L212" s="159"/>
      <c r="M212" s="159"/>
      <c r="N212" s="159"/>
      <c r="O212" s="159"/>
      <c r="P212" s="159"/>
      <c r="Q212" s="137"/>
      <c r="R212" s="137"/>
      <c r="S212" s="137"/>
      <c r="T212" s="137"/>
      <c r="U212" s="137"/>
      <c r="V212" s="137"/>
      <c r="W212" s="137"/>
      <c r="X212" s="159"/>
      <c r="Y212" s="159"/>
      <c r="Z212" s="159"/>
      <c r="AA212" s="159"/>
      <c r="AB212" s="159"/>
      <c r="AC212" s="159"/>
      <c r="AD212" s="159"/>
      <c r="AE212" s="159"/>
      <c r="AF212" s="159"/>
      <c r="AG212" s="159"/>
    </row>
    <row r="213" s="82" customFormat="1" ht="30" hidden="1" customHeight="1" spans="1:33">
      <c r="A213" s="108" t="s">
        <v>56</v>
      </c>
      <c r="B213" s="107" t="s">
        <v>461</v>
      </c>
      <c r="C213" s="107"/>
      <c r="D213" s="107"/>
      <c r="E213" s="107"/>
      <c r="F213" s="107"/>
      <c r="G213" s="107"/>
      <c r="H213" s="107"/>
      <c r="I213" s="107"/>
      <c r="J213" s="107"/>
      <c r="K213" s="159"/>
      <c r="L213" s="159"/>
      <c r="M213" s="159"/>
      <c r="N213" s="159"/>
      <c r="O213" s="159"/>
      <c r="P213" s="159"/>
      <c r="Q213" s="137"/>
      <c r="R213" s="137"/>
      <c r="S213" s="137"/>
      <c r="T213" s="137"/>
      <c r="U213" s="137"/>
      <c r="V213" s="137"/>
      <c r="W213" s="137"/>
      <c r="X213" s="159"/>
      <c r="Y213" s="159"/>
      <c r="Z213" s="159"/>
      <c r="AA213" s="159"/>
      <c r="AB213" s="159"/>
      <c r="AC213" s="159"/>
      <c r="AD213" s="159"/>
      <c r="AE213" s="159"/>
      <c r="AF213" s="159"/>
      <c r="AG213" s="159"/>
    </row>
    <row r="214" s="82" customFormat="1" ht="30" hidden="1" customHeight="1" spans="1:33">
      <c r="A214" s="155" t="s">
        <v>54</v>
      </c>
      <c r="B214" s="107" t="s">
        <v>532</v>
      </c>
      <c r="C214" s="107"/>
      <c r="D214" s="107"/>
      <c r="E214" s="107"/>
      <c r="F214" s="107"/>
      <c r="G214" s="107"/>
      <c r="H214" s="107"/>
      <c r="I214" s="107"/>
      <c r="J214" s="107"/>
      <c r="K214" s="137">
        <f>K215+K216+K217+K218+K219+K220</f>
        <v>0</v>
      </c>
      <c r="L214" s="137"/>
      <c r="M214" s="159"/>
      <c r="N214" s="159"/>
      <c r="O214" s="159">
        <f t="shared" ref="O214:T214" si="58">O215+O216+O217+O218+O219+O220</f>
        <v>0</v>
      </c>
      <c r="P214" s="159">
        <f t="shared" si="58"/>
        <v>0</v>
      </c>
      <c r="Q214" s="137">
        <f t="shared" si="58"/>
        <v>0</v>
      </c>
      <c r="R214" s="137">
        <f t="shared" si="58"/>
        <v>0</v>
      </c>
      <c r="S214" s="137">
        <f t="shared" si="58"/>
        <v>0</v>
      </c>
      <c r="T214" s="137">
        <f t="shared" si="58"/>
        <v>0</v>
      </c>
      <c r="U214" s="137">
        <f t="shared" ref="U214:AG214" si="59">U215+U216+U217+U218+U219+U220</f>
        <v>0</v>
      </c>
      <c r="V214" s="137">
        <f t="shared" si="59"/>
        <v>0</v>
      </c>
      <c r="W214" s="137">
        <f t="shared" si="59"/>
        <v>0</v>
      </c>
      <c r="X214" s="159"/>
      <c r="Y214" s="159"/>
      <c r="Z214" s="159"/>
      <c r="AA214" s="159"/>
      <c r="AB214" s="159"/>
      <c r="AC214" s="159"/>
      <c r="AD214" s="159"/>
      <c r="AE214" s="159"/>
      <c r="AF214" s="159"/>
      <c r="AG214" s="159"/>
    </row>
    <row r="215" s="82" customFormat="1" ht="30" hidden="1" customHeight="1" spans="1:33">
      <c r="A215" s="108" t="s">
        <v>56</v>
      </c>
      <c r="B215" s="107" t="s">
        <v>533</v>
      </c>
      <c r="C215" s="107"/>
      <c r="D215" s="107"/>
      <c r="E215" s="107"/>
      <c r="F215" s="107"/>
      <c r="G215" s="107"/>
      <c r="H215" s="107"/>
      <c r="I215" s="107"/>
      <c r="J215" s="107"/>
      <c r="K215" s="159"/>
      <c r="L215" s="159"/>
      <c r="M215" s="159"/>
      <c r="N215" s="159"/>
      <c r="O215" s="159"/>
      <c r="P215" s="159"/>
      <c r="Q215" s="137"/>
      <c r="R215" s="137"/>
      <c r="S215" s="137"/>
      <c r="T215" s="137"/>
      <c r="U215" s="137"/>
      <c r="V215" s="137"/>
      <c r="W215" s="137"/>
      <c r="X215" s="159"/>
      <c r="Y215" s="159"/>
      <c r="Z215" s="159"/>
      <c r="AA215" s="159"/>
      <c r="AB215" s="159"/>
      <c r="AC215" s="159"/>
      <c r="AD215" s="159"/>
      <c r="AE215" s="159"/>
      <c r="AF215" s="159"/>
      <c r="AG215" s="159"/>
    </row>
    <row r="216" s="82" customFormat="1" ht="30" hidden="1" customHeight="1" spans="1:33">
      <c r="A216" s="108" t="s">
        <v>56</v>
      </c>
      <c r="B216" s="107" t="s">
        <v>534</v>
      </c>
      <c r="C216" s="107"/>
      <c r="D216" s="107"/>
      <c r="E216" s="107"/>
      <c r="F216" s="107"/>
      <c r="G216" s="107"/>
      <c r="H216" s="107"/>
      <c r="I216" s="107"/>
      <c r="J216" s="107"/>
      <c r="K216" s="159"/>
      <c r="L216" s="159"/>
      <c r="M216" s="159"/>
      <c r="N216" s="159"/>
      <c r="O216" s="159"/>
      <c r="P216" s="159"/>
      <c r="Q216" s="137"/>
      <c r="R216" s="137"/>
      <c r="S216" s="137"/>
      <c r="T216" s="137"/>
      <c r="U216" s="137"/>
      <c r="V216" s="137"/>
      <c r="W216" s="137"/>
      <c r="X216" s="159"/>
      <c r="Y216" s="159"/>
      <c r="Z216" s="159"/>
      <c r="AA216" s="159"/>
      <c r="AB216" s="159"/>
      <c r="AC216" s="159"/>
      <c r="AD216" s="159"/>
      <c r="AE216" s="159"/>
      <c r="AF216" s="159"/>
      <c r="AG216" s="159"/>
    </row>
    <row r="217" s="82" customFormat="1" ht="30" hidden="1" customHeight="1" spans="1:33">
      <c r="A217" s="108" t="s">
        <v>56</v>
      </c>
      <c r="B217" s="107" t="s">
        <v>535</v>
      </c>
      <c r="C217" s="107"/>
      <c r="D217" s="107"/>
      <c r="E217" s="107"/>
      <c r="F217" s="107"/>
      <c r="G217" s="107"/>
      <c r="H217" s="107"/>
      <c r="I217" s="107"/>
      <c r="J217" s="107"/>
      <c r="K217" s="159"/>
      <c r="L217" s="159"/>
      <c r="M217" s="159"/>
      <c r="N217" s="159"/>
      <c r="O217" s="159"/>
      <c r="P217" s="159"/>
      <c r="Q217" s="137"/>
      <c r="R217" s="137"/>
      <c r="S217" s="137"/>
      <c r="T217" s="137"/>
      <c r="U217" s="137"/>
      <c r="V217" s="137"/>
      <c r="W217" s="137"/>
      <c r="X217" s="159"/>
      <c r="Y217" s="159"/>
      <c r="Z217" s="159"/>
      <c r="AA217" s="159"/>
      <c r="AB217" s="159"/>
      <c r="AC217" s="159"/>
      <c r="AD217" s="159"/>
      <c r="AE217" s="159"/>
      <c r="AF217" s="159"/>
      <c r="AG217" s="159"/>
    </row>
    <row r="218" s="82" customFormat="1" ht="30" hidden="1" customHeight="1" spans="1:33">
      <c r="A218" s="108" t="s">
        <v>56</v>
      </c>
      <c r="B218" s="107" t="s">
        <v>536</v>
      </c>
      <c r="C218" s="107"/>
      <c r="D218" s="107"/>
      <c r="E218" s="107"/>
      <c r="F218" s="107"/>
      <c r="G218" s="107"/>
      <c r="H218" s="107"/>
      <c r="I218" s="107"/>
      <c r="J218" s="107"/>
      <c r="K218" s="159"/>
      <c r="L218" s="159"/>
      <c r="M218" s="159"/>
      <c r="N218" s="159"/>
      <c r="O218" s="159"/>
      <c r="P218" s="159"/>
      <c r="Q218" s="137"/>
      <c r="R218" s="137"/>
      <c r="S218" s="137"/>
      <c r="T218" s="137"/>
      <c r="U218" s="137"/>
      <c r="V218" s="137"/>
      <c r="W218" s="137"/>
      <c r="X218" s="159"/>
      <c r="Y218" s="159"/>
      <c r="Z218" s="159"/>
      <c r="AA218" s="159"/>
      <c r="AB218" s="159"/>
      <c r="AC218" s="159"/>
      <c r="AD218" s="159"/>
      <c r="AE218" s="159"/>
      <c r="AF218" s="159"/>
      <c r="AG218" s="159"/>
    </row>
    <row r="219" s="82" customFormat="1" ht="30" hidden="1" customHeight="1" spans="1:33">
      <c r="A219" s="108" t="s">
        <v>56</v>
      </c>
      <c r="B219" s="107" t="s">
        <v>537</v>
      </c>
      <c r="C219" s="107"/>
      <c r="D219" s="107"/>
      <c r="E219" s="107"/>
      <c r="F219" s="107"/>
      <c r="G219" s="107"/>
      <c r="H219" s="107"/>
      <c r="I219" s="107"/>
      <c r="J219" s="107"/>
      <c r="K219" s="159"/>
      <c r="L219" s="159"/>
      <c r="M219" s="159"/>
      <c r="N219" s="159"/>
      <c r="O219" s="159"/>
      <c r="P219" s="159"/>
      <c r="Q219" s="137"/>
      <c r="R219" s="137"/>
      <c r="S219" s="137"/>
      <c r="T219" s="137"/>
      <c r="U219" s="137"/>
      <c r="V219" s="137"/>
      <c r="W219" s="137"/>
      <c r="X219" s="159"/>
      <c r="Y219" s="159"/>
      <c r="Z219" s="159"/>
      <c r="AA219" s="159"/>
      <c r="AB219" s="159"/>
      <c r="AC219" s="159"/>
      <c r="AD219" s="159"/>
      <c r="AE219" s="159"/>
      <c r="AF219" s="159"/>
      <c r="AG219" s="159"/>
    </row>
    <row r="220" s="82" customFormat="1" ht="30" hidden="1" customHeight="1" spans="1:33">
      <c r="A220" s="108" t="s">
        <v>56</v>
      </c>
      <c r="B220" s="107" t="s">
        <v>538</v>
      </c>
      <c r="C220" s="107"/>
      <c r="D220" s="107"/>
      <c r="E220" s="107"/>
      <c r="F220" s="107"/>
      <c r="G220" s="107"/>
      <c r="H220" s="107"/>
      <c r="I220" s="107"/>
      <c r="J220" s="107"/>
      <c r="K220" s="159"/>
      <c r="L220" s="159"/>
      <c r="M220" s="159"/>
      <c r="N220" s="159"/>
      <c r="O220" s="159"/>
      <c r="P220" s="159"/>
      <c r="Q220" s="137"/>
      <c r="R220" s="137"/>
      <c r="S220" s="137"/>
      <c r="T220" s="137"/>
      <c r="U220" s="137"/>
      <c r="V220" s="137"/>
      <c r="W220" s="137"/>
      <c r="X220" s="159"/>
      <c r="Y220" s="159"/>
      <c r="Z220" s="159"/>
      <c r="AA220" s="159"/>
      <c r="AB220" s="159"/>
      <c r="AC220" s="159"/>
      <c r="AD220" s="159"/>
      <c r="AE220" s="159"/>
      <c r="AF220" s="159"/>
      <c r="AG220" s="159"/>
    </row>
    <row r="221" s="82" customFormat="1" ht="30" hidden="1" customHeight="1" spans="1:33">
      <c r="A221" s="106" t="s">
        <v>52</v>
      </c>
      <c r="B221" s="107" t="s">
        <v>539</v>
      </c>
      <c r="C221" s="107"/>
      <c r="D221" s="107"/>
      <c r="E221" s="107"/>
      <c r="F221" s="107"/>
      <c r="G221" s="107"/>
      <c r="H221" s="107"/>
      <c r="I221" s="107"/>
      <c r="J221" s="107"/>
      <c r="K221" s="159">
        <f>K222</f>
        <v>0</v>
      </c>
      <c r="L221" s="159"/>
      <c r="M221" s="159"/>
      <c r="N221" s="159"/>
      <c r="O221" s="159">
        <f t="shared" ref="O221:T221" si="60">O222</f>
        <v>0</v>
      </c>
      <c r="P221" s="159">
        <f t="shared" si="60"/>
        <v>0</v>
      </c>
      <c r="Q221" s="137">
        <f t="shared" si="60"/>
        <v>0</v>
      </c>
      <c r="R221" s="137">
        <f t="shared" si="60"/>
        <v>0</v>
      </c>
      <c r="S221" s="137">
        <f t="shared" si="60"/>
        <v>0</v>
      </c>
      <c r="T221" s="137">
        <f t="shared" si="60"/>
        <v>0</v>
      </c>
      <c r="U221" s="137">
        <f t="shared" ref="U221:AG221" si="61">U222</f>
        <v>0</v>
      </c>
      <c r="V221" s="137">
        <f t="shared" si="61"/>
        <v>0</v>
      </c>
      <c r="W221" s="137">
        <f t="shared" si="61"/>
        <v>0</v>
      </c>
      <c r="X221" s="159"/>
      <c r="Y221" s="159"/>
      <c r="Z221" s="159"/>
      <c r="AA221" s="159"/>
      <c r="AB221" s="159"/>
      <c r="AC221" s="159"/>
      <c r="AD221" s="159"/>
      <c r="AE221" s="159"/>
      <c r="AF221" s="159"/>
      <c r="AG221" s="159"/>
    </row>
    <row r="222" s="82" customFormat="1" ht="30" hidden="1" customHeight="1" spans="1:33">
      <c r="A222" s="106" t="s">
        <v>54</v>
      </c>
      <c r="B222" s="107" t="s">
        <v>539</v>
      </c>
      <c r="C222" s="107"/>
      <c r="D222" s="107"/>
      <c r="E222" s="107"/>
      <c r="F222" s="107"/>
      <c r="G222" s="107"/>
      <c r="H222" s="107"/>
      <c r="I222" s="107"/>
      <c r="J222" s="107"/>
      <c r="K222" s="159">
        <f>K223+K224+K225+K226+K227+K228</f>
        <v>0</v>
      </c>
      <c r="L222" s="159"/>
      <c r="M222" s="159"/>
      <c r="N222" s="159"/>
      <c r="O222" s="159">
        <f t="shared" ref="O222:T222" si="62">O223+O224+O225+O226+O227+O228</f>
        <v>0</v>
      </c>
      <c r="P222" s="159">
        <f t="shared" si="62"/>
        <v>0</v>
      </c>
      <c r="Q222" s="137">
        <f t="shared" si="62"/>
        <v>0</v>
      </c>
      <c r="R222" s="137">
        <f t="shared" si="62"/>
        <v>0</v>
      </c>
      <c r="S222" s="137">
        <f t="shared" si="62"/>
        <v>0</v>
      </c>
      <c r="T222" s="137">
        <f t="shared" si="62"/>
        <v>0</v>
      </c>
      <c r="U222" s="137">
        <f t="shared" ref="U222:AG222" si="63">U223+U224+U225+U226+U227+U228</f>
        <v>0</v>
      </c>
      <c r="V222" s="137">
        <f t="shared" si="63"/>
        <v>0</v>
      </c>
      <c r="W222" s="137">
        <f t="shared" si="63"/>
        <v>0</v>
      </c>
      <c r="X222" s="159"/>
      <c r="Y222" s="159"/>
      <c r="Z222" s="159"/>
      <c r="AA222" s="159"/>
      <c r="AB222" s="159"/>
      <c r="AC222" s="159"/>
      <c r="AD222" s="159"/>
      <c r="AE222" s="159"/>
      <c r="AF222" s="159"/>
      <c r="AG222" s="159"/>
    </row>
    <row r="223" s="82" customFormat="1" ht="30" hidden="1" customHeight="1" spans="1:33">
      <c r="A223" s="108" t="s">
        <v>56</v>
      </c>
      <c r="B223" s="107" t="s">
        <v>540</v>
      </c>
      <c r="C223" s="107"/>
      <c r="D223" s="107"/>
      <c r="E223" s="107"/>
      <c r="F223" s="107"/>
      <c r="G223" s="107"/>
      <c r="H223" s="107"/>
      <c r="I223" s="107"/>
      <c r="J223" s="107"/>
      <c r="K223" s="159"/>
      <c r="L223" s="159"/>
      <c r="M223" s="159"/>
      <c r="N223" s="159"/>
      <c r="O223" s="159"/>
      <c r="P223" s="159"/>
      <c r="Q223" s="137"/>
      <c r="R223" s="137"/>
      <c r="S223" s="137"/>
      <c r="T223" s="137"/>
      <c r="U223" s="137"/>
      <c r="V223" s="137"/>
      <c r="W223" s="137"/>
      <c r="X223" s="159"/>
      <c r="Y223" s="159"/>
      <c r="Z223" s="159"/>
      <c r="AA223" s="159"/>
      <c r="AB223" s="159"/>
      <c r="AC223" s="159"/>
      <c r="AD223" s="159"/>
      <c r="AE223" s="159"/>
      <c r="AF223" s="159"/>
      <c r="AG223" s="159"/>
    </row>
    <row r="224" s="82" customFormat="1" ht="30" hidden="1" customHeight="1" spans="1:33">
      <c r="A224" s="108" t="s">
        <v>56</v>
      </c>
      <c r="B224" s="107" t="s">
        <v>541</v>
      </c>
      <c r="C224" s="107"/>
      <c r="D224" s="107"/>
      <c r="E224" s="107"/>
      <c r="F224" s="107"/>
      <c r="G224" s="107"/>
      <c r="H224" s="107"/>
      <c r="I224" s="107"/>
      <c r="J224" s="107"/>
      <c r="K224" s="159"/>
      <c r="L224" s="159"/>
      <c r="M224" s="159"/>
      <c r="N224" s="159"/>
      <c r="O224" s="159"/>
      <c r="P224" s="159"/>
      <c r="Q224" s="137"/>
      <c r="R224" s="137"/>
      <c r="S224" s="137"/>
      <c r="T224" s="137"/>
      <c r="U224" s="137"/>
      <c r="V224" s="137"/>
      <c r="W224" s="137"/>
      <c r="X224" s="159"/>
      <c r="Y224" s="159"/>
      <c r="Z224" s="159"/>
      <c r="AA224" s="159"/>
      <c r="AB224" s="159"/>
      <c r="AC224" s="159"/>
      <c r="AD224" s="159"/>
      <c r="AE224" s="159"/>
      <c r="AF224" s="159"/>
      <c r="AG224" s="159"/>
    </row>
    <row r="225" s="82" customFormat="1" ht="30" hidden="1" customHeight="1" spans="1:33">
      <c r="A225" s="108" t="s">
        <v>56</v>
      </c>
      <c r="B225" s="107" t="s">
        <v>542</v>
      </c>
      <c r="C225" s="107"/>
      <c r="D225" s="107"/>
      <c r="E225" s="107"/>
      <c r="F225" s="107"/>
      <c r="G225" s="107"/>
      <c r="H225" s="107"/>
      <c r="I225" s="107"/>
      <c r="J225" s="107"/>
      <c r="K225" s="159"/>
      <c r="L225" s="159"/>
      <c r="M225" s="159"/>
      <c r="N225" s="159"/>
      <c r="O225" s="159"/>
      <c r="P225" s="159"/>
      <c r="Q225" s="137"/>
      <c r="R225" s="137"/>
      <c r="S225" s="137"/>
      <c r="T225" s="137"/>
      <c r="U225" s="137"/>
      <c r="V225" s="137"/>
      <c r="W225" s="137"/>
      <c r="X225" s="159"/>
      <c r="Y225" s="159"/>
      <c r="Z225" s="159"/>
      <c r="AA225" s="159"/>
      <c r="AB225" s="159"/>
      <c r="AC225" s="159"/>
      <c r="AD225" s="159"/>
      <c r="AE225" s="159"/>
      <c r="AF225" s="159"/>
      <c r="AG225" s="159"/>
    </row>
    <row r="226" s="82" customFormat="1" ht="30" hidden="1" customHeight="1" spans="1:33">
      <c r="A226" s="108" t="s">
        <v>56</v>
      </c>
      <c r="B226" s="107" t="s">
        <v>543</v>
      </c>
      <c r="C226" s="107"/>
      <c r="D226" s="107"/>
      <c r="E226" s="107"/>
      <c r="F226" s="107"/>
      <c r="G226" s="107"/>
      <c r="H226" s="107"/>
      <c r="I226" s="107"/>
      <c r="J226" s="107"/>
      <c r="K226" s="159"/>
      <c r="L226" s="159"/>
      <c r="M226" s="159"/>
      <c r="N226" s="159"/>
      <c r="O226" s="159"/>
      <c r="P226" s="159"/>
      <c r="Q226" s="137"/>
      <c r="R226" s="137"/>
      <c r="S226" s="137"/>
      <c r="T226" s="137"/>
      <c r="U226" s="137"/>
      <c r="V226" s="137"/>
      <c r="W226" s="137"/>
      <c r="X226" s="159"/>
      <c r="Y226" s="159"/>
      <c r="Z226" s="159"/>
      <c r="AA226" s="159"/>
      <c r="AB226" s="159"/>
      <c r="AC226" s="159"/>
      <c r="AD226" s="159"/>
      <c r="AE226" s="159"/>
      <c r="AF226" s="159"/>
      <c r="AG226" s="159"/>
    </row>
    <row r="227" s="82" customFormat="1" ht="30" hidden="1" customHeight="1" spans="1:33">
      <c r="A227" s="108" t="s">
        <v>56</v>
      </c>
      <c r="B227" s="107" t="s">
        <v>544</v>
      </c>
      <c r="C227" s="107"/>
      <c r="D227" s="107"/>
      <c r="E227" s="107"/>
      <c r="F227" s="107"/>
      <c r="G227" s="107"/>
      <c r="H227" s="107"/>
      <c r="I227" s="107"/>
      <c r="J227" s="107"/>
      <c r="K227" s="159"/>
      <c r="L227" s="159"/>
      <c r="M227" s="159"/>
      <c r="N227" s="159"/>
      <c r="O227" s="159"/>
      <c r="P227" s="159"/>
      <c r="Q227" s="137"/>
      <c r="R227" s="137"/>
      <c r="S227" s="137"/>
      <c r="T227" s="137"/>
      <c r="U227" s="137"/>
      <c r="V227" s="137"/>
      <c r="W227" s="137"/>
      <c r="X227" s="159"/>
      <c r="Y227" s="159"/>
      <c r="Z227" s="159"/>
      <c r="AA227" s="159"/>
      <c r="AB227" s="159"/>
      <c r="AC227" s="159"/>
      <c r="AD227" s="159"/>
      <c r="AE227" s="159"/>
      <c r="AF227" s="159"/>
      <c r="AG227" s="159"/>
    </row>
    <row r="228" s="82" customFormat="1" ht="30" hidden="1" customHeight="1" spans="1:33">
      <c r="A228" s="108" t="s">
        <v>56</v>
      </c>
      <c r="B228" s="107" t="s">
        <v>553</v>
      </c>
      <c r="C228" s="107"/>
      <c r="D228" s="107"/>
      <c r="E228" s="107"/>
      <c r="F228" s="107"/>
      <c r="G228" s="107"/>
      <c r="H228" s="107"/>
      <c r="I228" s="107"/>
      <c r="J228" s="107"/>
      <c r="K228" s="159"/>
      <c r="L228" s="159"/>
      <c r="M228" s="159"/>
      <c r="N228" s="159"/>
      <c r="O228" s="159"/>
      <c r="P228" s="159"/>
      <c r="Q228" s="137"/>
      <c r="R228" s="137"/>
      <c r="S228" s="137"/>
      <c r="T228" s="137"/>
      <c r="U228" s="137"/>
      <c r="V228" s="137"/>
      <c r="W228" s="137"/>
      <c r="X228" s="159"/>
      <c r="Y228" s="159"/>
      <c r="Z228" s="159"/>
      <c r="AA228" s="159"/>
      <c r="AB228" s="159"/>
      <c r="AC228" s="159"/>
      <c r="AD228" s="159"/>
      <c r="AE228" s="159"/>
      <c r="AF228" s="159"/>
      <c r="AG228" s="159"/>
    </row>
    <row r="229" s="82" customFormat="1" ht="30" hidden="1" customHeight="1" spans="1:33">
      <c r="A229" s="106" t="s">
        <v>52</v>
      </c>
      <c r="B229" s="107" t="s">
        <v>554</v>
      </c>
      <c r="C229" s="107"/>
      <c r="D229" s="107"/>
      <c r="E229" s="107"/>
      <c r="F229" s="107"/>
      <c r="G229" s="107"/>
      <c r="H229" s="107"/>
      <c r="I229" s="107"/>
      <c r="J229" s="107"/>
      <c r="K229" s="159">
        <f>K230+K232+K234</f>
        <v>0</v>
      </c>
      <c r="L229" s="159"/>
      <c r="M229" s="159"/>
      <c r="N229" s="159"/>
      <c r="O229" s="159">
        <f t="shared" ref="O229:T229" si="64">O230+O232+O234</f>
        <v>0</v>
      </c>
      <c r="P229" s="159">
        <f t="shared" si="64"/>
        <v>0</v>
      </c>
      <c r="Q229" s="137">
        <f t="shared" si="64"/>
        <v>0</v>
      </c>
      <c r="R229" s="137">
        <f t="shared" si="64"/>
        <v>0</v>
      </c>
      <c r="S229" s="137">
        <f t="shared" si="64"/>
        <v>0</v>
      </c>
      <c r="T229" s="137">
        <f t="shared" si="64"/>
        <v>0</v>
      </c>
      <c r="U229" s="137">
        <f t="shared" ref="U229:AG229" si="65">U230+U232+U234</f>
        <v>0</v>
      </c>
      <c r="V229" s="137">
        <f t="shared" si="65"/>
        <v>0</v>
      </c>
      <c r="W229" s="137">
        <f t="shared" si="65"/>
        <v>0</v>
      </c>
      <c r="X229" s="159"/>
      <c r="Y229" s="159"/>
      <c r="Z229" s="159"/>
      <c r="AA229" s="159"/>
      <c r="AB229" s="159"/>
      <c r="AC229" s="159"/>
      <c r="AD229" s="159"/>
      <c r="AE229" s="159"/>
      <c r="AF229" s="159"/>
      <c r="AG229" s="159"/>
    </row>
    <row r="230" s="82" customFormat="1" ht="30" hidden="1" customHeight="1" spans="1:33">
      <c r="A230" s="155" t="s">
        <v>54</v>
      </c>
      <c r="B230" s="107" t="s">
        <v>555</v>
      </c>
      <c r="C230" s="107"/>
      <c r="D230" s="107"/>
      <c r="E230" s="107"/>
      <c r="F230" s="107"/>
      <c r="G230" s="107"/>
      <c r="H230" s="107"/>
      <c r="I230" s="107"/>
      <c r="J230" s="107"/>
      <c r="K230" s="159">
        <f>K231</f>
        <v>0</v>
      </c>
      <c r="L230" s="159"/>
      <c r="M230" s="159"/>
      <c r="N230" s="159"/>
      <c r="O230" s="159">
        <f t="shared" ref="O230:T230" si="66">O231</f>
        <v>0</v>
      </c>
      <c r="P230" s="159">
        <f t="shared" si="66"/>
        <v>0</v>
      </c>
      <c r="Q230" s="137">
        <f t="shared" si="66"/>
        <v>0</v>
      </c>
      <c r="R230" s="137">
        <f t="shared" si="66"/>
        <v>0</v>
      </c>
      <c r="S230" s="137">
        <f t="shared" si="66"/>
        <v>0</v>
      </c>
      <c r="T230" s="137">
        <f t="shared" si="66"/>
        <v>0</v>
      </c>
      <c r="U230" s="137">
        <f t="shared" ref="U230:AG230" si="67">U231</f>
        <v>0</v>
      </c>
      <c r="V230" s="137">
        <f t="shared" si="67"/>
        <v>0</v>
      </c>
      <c r="W230" s="137">
        <f t="shared" si="67"/>
        <v>0</v>
      </c>
      <c r="X230" s="159"/>
      <c r="Y230" s="159"/>
      <c r="Z230" s="159"/>
      <c r="AA230" s="159"/>
      <c r="AB230" s="159"/>
      <c r="AC230" s="159"/>
      <c r="AD230" s="159"/>
      <c r="AE230" s="159"/>
      <c r="AF230" s="159"/>
      <c r="AG230" s="159"/>
    </row>
    <row r="231" s="82" customFormat="1" ht="30" hidden="1" customHeight="1" spans="1:33">
      <c r="A231" s="108" t="s">
        <v>56</v>
      </c>
      <c r="B231" s="107" t="s">
        <v>556</v>
      </c>
      <c r="C231" s="107"/>
      <c r="D231" s="107"/>
      <c r="E231" s="107"/>
      <c r="F231" s="107"/>
      <c r="G231" s="107"/>
      <c r="H231" s="107"/>
      <c r="I231" s="107"/>
      <c r="J231" s="107"/>
      <c r="K231" s="159"/>
      <c r="L231" s="159"/>
      <c r="M231" s="159"/>
      <c r="N231" s="159"/>
      <c r="O231" s="159"/>
      <c r="P231" s="159"/>
      <c r="Q231" s="137"/>
      <c r="R231" s="137"/>
      <c r="S231" s="137"/>
      <c r="T231" s="137"/>
      <c r="U231" s="137"/>
      <c r="V231" s="137"/>
      <c r="W231" s="137"/>
      <c r="X231" s="159"/>
      <c r="Y231" s="159"/>
      <c r="Z231" s="159"/>
      <c r="AA231" s="159"/>
      <c r="AB231" s="159"/>
      <c r="AC231" s="159"/>
      <c r="AD231" s="159"/>
      <c r="AE231" s="159"/>
      <c r="AF231" s="159"/>
      <c r="AG231" s="159"/>
    </row>
    <row r="232" s="82" customFormat="1" ht="30" hidden="1" customHeight="1" spans="1:33">
      <c r="A232" s="155" t="s">
        <v>54</v>
      </c>
      <c r="B232" s="107" t="s">
        <v>557</v>
      </c>
      <c r="C232" s="107"/>
      <c r="D232" s="107"/>
      <c r="E232" s="107"/>
      <c r="F232" s="107"/>
      <c r="G232" s="107"/>
      <c r="H232" s="107"/>
      <c r="I232" s="107"/>
      <c r="J232" s="107"/>
      <c r="K232" s="159">
        <f>K233</f>
        <v>0</v>
      </c>
      <c r="L232" s="159"/>
      <c r="M232" s="159"/>
      <c r="N232" s="159"/>
      <c r="O232" s="159">
        <f t="shared" ref="O232:T232" si="68">O233</f>
        <v>0</v>
      </c>
      <c r="P232" s="159">
        <f t="shared" si="68"/>
        <v>0</v>
      </c>
      <c r="Q232" s="137">
        <f t="shared" si="68"/>
        <v>0</v>
      </c>
      <c r="R232" s="137">
        <f t="shared" si="68"/>
        <v>0</v>
      </c>
      <c r="S232" s="137">
        <f t="shared" si="68"/>
        <v>0</v>
      </c>
      <c r="T232" s="137">
        <f t="shared" si="68"/>
        <v>0</v>
      </c>
      <c r="U232" s="137">
        <f t="shared" ref="U232:AG232" si="69">U233</f>
        <v>0</v>
      </c>
      <c r="V232" s="137">
        <f t="shared" si="69"/>
        <v>0</v>
      </c>
      <c r="W232" s="137">
        <f t="shared" si="69"/>
        <v>0</v>
      </c>
      <c r="X232" s="159"/>
      <c r="Y232" s="159"/>
      <c r="Z232" s="159"/>
      <c r="AA232" s="159"/>
      <c r="AB232" s="159"/>
      <c r="AC232" s="159"/>
      <c r="AD232" s="159"/>
      <c r="AE232" s="159"/>
      <c r="AF232" s="159"/>
      <c r="AG232" s="159"/>
    </row>
    <row r="233" s="82" customFormat="1" ht="30" hidden="1" customHeight="1" spans="1:33">
      <c r="A233" s="108" t="s">
        <v>56</v>
      </c>
      <c r="B233" s="107" t="s">
        <v>558</v>
      </c>
      <c r="C233" s="107"/>
      <c r="D233" s="107"/>
      <c r="E233" s="107"/>
      <c r="F233" s="107"/>
      <c r="G233" s="107"/>
      <c r="H233" s="107"/>
      <c r="I233" s="107"/>
      <c r="J233" s="107"/>
      <c r="K233" s="159"/>
      <c r="L233" s="159"/>
      <c r="M233" s="159"/>
      <c r="N233" s="159"/>
      <c r="O233" s="159"/>
      <c r="P233" s="159"/>
      <c r="Q233" s="137"/>
      <c r="R233" s="137"/>
      <c r="S233" s="137"/>
      <c r="T233" s="137"/>
      <c r="U233" s="137"/>
      <c r="V233" s="137"/>
      <c r="W233" s="137"/>
      <c r="X233" s="159"/>
      <c r="Y233" s="159"/>
      <c r="Z233" s="159"/>
      <c r="AA233" s="159"/>
      <c r="AB233" s="159"/>
      <c r="AC233" s="159"/>
      <c r="AD233" s="159"/>
      <c r="AE233" s="159"/>
      <c r="AF233" s="159"/>
      <c r="AG233" s="159"/>
    </row>
    <row r="234" s="82" customFormat="1" ht="30" hidden="1" customHeight="1" spans="1:33">
      <c r="A234" s="155" t="s">
        <v>54</v>
      </c>
      <c r="B234" s="107" t="s">
        <v>568</v>
      </c>
      <c r="C234" s="107"/>
      <c r="D234" s="107"/>
      <c r="E234" s="107"/>
      <c r="F234" s="107"/>
      <c r="G234" s="107"/>
      <c r="H234" s="107"/>
      <c r="I234" s="107"/>
      <c r="J234" s="107"/>
      <c r="K234" s="159">
        <f>K235</f>
        <v>0</v>
      </c>
      <c r="L234" s="159"/>
      <c r="M234" s="159"/>
      <c r="N234" s="159"/>
      <c r="O234" s="159">
        <f t="shared" ref="O234:T234" si="70">O235</f>
        <v>0</v>
      </c>
      <c r="P234" s="159">
        <f t="shared" si="70"/>
        <v>0</v>
      </c>
      <c r="Q234" s="137">
        <f t="shared" si="70"/>
        <v>0</v>
      </c>
      <c r="R234" s="137">
        <f t="shared" si="70"/>
        <v>0</v>
      </c>
      <c r="S234" s="137">
        <f t="shared" si="70"/>
        <v>0</v>
      </c>
      <c r="T234" s="137">
        <f t="shared" si="70"/>
        <v>0</v>
      </c>
      <c r="U234" s="137">
        <f t="shared" ref="U234:AG234" si="71">U235</f>
        <v>0</v>
      </c>
      <c r="V234" s="137">
        <f t="shared" si="71"/>
        <v>0</v>
      </c>
      <c r="W234" s="137">
        <f t="shared" si="71"/>
        <v>0</v>
      </c>
      <c r="X234" s="159"/>
      <c r="Y234" s="159"/>
      <c r="Z234" s="159"/>
      <c r="AA234" s="159"/>
      <c r="AB234" s="159"/>
      <c r="AC234" s="159"/>
      <c r="AD234" s="159"/>
      <c r="AE234" s="159"/>
      <c r="AF234" s="159"/>
      <c r="AG234" s="159"/>
    </row>
    <row r="235" s="82" customFormat="1" ht="30" hidden="1" customHeight="1" spans="1:33">
      <c r="A235" s="108" t="s">
        <v>56</v>
      </c>
      <c r="B235" s="107" t="s">
        <v>569</v>
      </c>
      <c r="C235" s="107"/>
      <c r="D235" s="107"/>
      <c r="E235" s="107"/>
      <c r="F235" s="107"/>
      <c r="G235" s="107"/>
      <c r="H235" s="107"/>
      <c r="I235" s="107"/>
      <c r="J235" s="107"/>
      <c r="K235" s="159"/>
      <c r="L235" s="159"/>
      <c r="M235" s="159"/>
      <c r="N235" s="159"/>
      <c r="O235" s="159"/>
      <c r="P235" s="159"/>
      <c r="Q235" s="137"/>
      <c r="R235" s="137"/>
      <c r="S235" s="137"/>
      <c r="T235" s="137"/>
      <c r="U235" s="137"/>
      <c r="V235" s="137"/>
      <c r="W235" s="137"/>
      <c r="X235" s="159"/>
      <c r="Y235" s="159"/>
      <c r="Z235" s="159"/>
      <c r="AA235" s="159"/>
      <c r="AB235" s="159"/>
      <c r="AC235" s="159"/>
      <c r="AD235" s="159"/>
      <c r="AE235" s="159"/>
      <c r="AF235" s="159"/>
      <c r="AG235" s="159"/>
    </row>
    <row r="236" s="82" customFormat="1" ht="30" hidden="1" customHeight="1" spans="1:33">
      <c r="A236" s="106" t="s">
        <v>52</v>
      </c>
      <c r="B236" s="107" t="s">
        <v>570</v>
      </c>
      <c r="C236" s="107"/>
      <c r="D236" s="107"/>
      <c r="E236" s="107"/>
      <c r="F236" s="107"/>
      <c r="G236" s="107"/>
      <c r="H236" s="107"/>
      <c r="I236" s="107"/>
      <c r="J236" s="107"/>
      <c r="K236" s="159">
        <f>K237</f>
        <v>0</v>
      </c>
      <c r="L236" s="159"/>
      <c r="M236" s="159"/>
      <c r="N236" s="159"/>
      <c r="O236" s="159">
        <f t="shared" ref="O236:T236" si="72">O237</f>
        <v>0</v>
      </c>
      <c r="P236" s="159">
        <f t="shared" si="72"/>
        <v>0</v>
      </c>
      <c r="Q236" s="137">
        <f t="shared" si="72"/>
        <v>0</v>
      </c>
      <c r="R236" s="137">
        <f t="shared" si="72"/>
        <v>0</v>
      </c>
      <c r="S236" s="137">
        <f t="shared" si="72"/>
        <v>0</v>
      </c>
      <c r="T236" s="137">
        <f t="shared" si="72"/>
        <v>0</v>
      </c>
      <c r="U236" s="137">
        <f t="shared" ref="U236:AG236" si="73">U237</f>
        <v>0</v>
      </c>
      <c r="V236" s="137">
        <f t="shared" si="73"/>
        <v>0</v>
      </c>
      <c r="W236" s="137">
        <f t="shared" si="73"/>
        <v>0</v>
      </c>
      <c r="X236" s="159"/>
      <c r="Y236" s="159"/>
      <c r="Z236" s="159"/>
      <c r="AA236" s="159"/>
      <c r="AB236" s="159"/>
      <c r="AC236" s="159"/>
      <c r="AD236" s="159"/>
      <c r="AE236" s="159"/>
      <c r="AF236" s="159"/>
      <c r="AG236" s="159"/>
    </row>
    <row r="237" s="82" customFormat="1" ht="30" hidden="1" customHeight="1" spans="1:33">
      <c r="A237" s="106" t="s">
        <v>54</v>
      </c>
      <c r="B237" s="107" t="s">
        <v>570</v>
      </c>
      <c r="C237" s="107"/>
      <c r="D237" s="107"/>
      <c r="E237" s="107"/>
      <c r="F237" s="107"/>
      <c r="G237" s="107"/>
      <c r="H237" s="107"/>
      <c r="I237" s="107"/>
      <c r="J237" s="107"/>
      <c r="K237" s="159">
        <f>K238</f>
        <v>0</v>
      </c>
      <c r="L237" s="159"/>
      <c r="M237" s="159"/>
      <c r="N237" s="159"/>
      <c r="O237" s="159">
        <f t="shared" ref="O237:T237" si="74">O238</f>
        <v>0</v>
      </c>
      <c r="P237" s="159">
        <f t="shared" si="74"/>
        <v>0</v>
      </c>
      <c r="Q237" s="137">
        <f t="shared" si="74"/>
        <v>0</v>
      </c>
      <c r="R237" s="137">
        <f t="shared" si="74"/>
        <v>0</v>
      </c>
      <c r="S237" s="137">
        <f t="shared" si="74"/>
        <v>0</v>
      </c>
      <c r="T237" s="137">
        <f t="shared" si="74"/>
        <v>0</v>
      </c>
      <c r="U237" s="137">
        <f t="shared" ref="U237:AG237" si="75">U238</f>
        <v>0</v>
      </c>
      <c r="V237" s="137">
        <f t="shared" si="75"/>
        <v>0</v>
      </c>
      <c r="W237" s="137">
        <f t="shared" si="75"/>
        <v>0</v>
      </c>
      <c r="X237" s="159"/>
      <c r="Y237" s="159"/>
      <c r="Z237" s="159"/>
      <c r="AA237" s="159"/>
      <c r="AB237" s="159"/>
      <c r="AC237" s="159"/>
      <c r="AD237" s="159"/>
      <c r="AE237" s="159"/>
      <c r="AF237" s="159"/>
      <c r="AG237" s="159"/>
    </row>
    <row r="238" s="82" customFormat="1" ht="30" hidden="1" customHeight="1" spans="1:33">
      <c r="A238" s="106" t="s">
        <v>56</v>
      </c>
      <c r="B238" s="107" t="s">
        <v>570</v>
      </c>
      <c r="C238" s="107"/>
      <c r="D238" s="107"/>
      <c r="E238" s="107"/>
      <c r="F238" s="107"/>
      <c r="G238" s="107"/>
      <c r="H238" s="107"/>
      <c r="I238" s="107"/>
      <c r="J238" s="107"/>
      <c r="K238" s="159"/>
      <c r="L238" s="159"/>
      <c r="M238" s="159"/>
      <c r="N238" s="159"/>
      <c r="O238" s="159"/>
      <c r="P238" s="159"/>
      <c r="Q238" s="137"/>
      <c r="R238" s="137"/>
      <c r="S238" s="137"/>
      <c r="T238" s="137"/>
      <c r="U238" s="137"/>
      <c r="V238" s="137"/>
      <c r="W238" s="137"/>
      <c r="X238" s="159"/>
      <c r="Y238" s="159"/>
      <c r="Z238" s="159"/>
      <c r="AA238" s="159"/>
      <c r="AB238" s="159"/>
      <c r="AC238" s="159"/>
      <c r="AD238" s="159"/>
      <c r="AE238" s="159"/>
      <c r="AF238" s="159"/>
      <c r="AG238" s="159"/>
    </row>
    <row r="239" s="82" customFormat="1" ht="30" hidden="1" customHeight="1" spans="1:33">
      <c r="A239" s="106" t="s">
        <v>52</v>
      </c>
      <c r="B239" s="107" t="s">
        <v>571</v>
      </c>
      <c r="C239" s="107"/>
      <c r="D239" s="107"/>
      <c r="E239" s="107"/>
      <c r="F239" s="107"/>
      <c r="G239" s="107"/>
      <c r="H239" s="107"/>
      <c r="I239" s="107"/>
      <c r="J239" s="107"/>
      <c r="K239" s="159">
        <f>K240</f>
        <v>0</v>
      </c>
      <c r="L239" s="159"/>
      <c r="M239" s="159"/>
      <c r="N239" s="159"/>
      <c r="O239" s="159">
        <f t="shared" ref="O239:T239" si="76">O240</f>
        <v>0</v>
      </c>
      <c r="P239" s="159">
        <f t="shared" si="76"/>
        <v>0</v>
      </c>
      <c r="Q239" s="137">
        <f t="shared" si="76"/>
        <v>0</v>
      </c>
      <c r="R239" s="137">
        <f t="shared" si="76"/>
        <v>0</v>
      </c>
      <c r="S239" s="137">
        <f t="shared" si="76"/>
        <v>0</v>
      </c>
      <c r="T239" s="137">
        <f t="shared" si="76"/>
        <v>0</v>
      </c>
      <c r="U239" s="137">
        <f t="shared" ref="U239:AG239" si="77">U240</f>
        <v>0</v>
      </c>
      <c r="V239" s="137">
        <f t="shared" si="77"/>
        <v>0</v>
      </c>
      <c r="W239" s="137">
        <f t="shared" si="77"/>
        <v>0</v>
      </c>
      <c r="X239" s="159"/>
      <c r="Y239" s="159"/>
      <c r="Z239" s="159"/>
      <c r="AA239" s="159"/>
      <c r="AB239" s="159"/>
      <c r="AC239" s="159"/>
      <c r="AD239" s="159"/>
      <c r="AE239" s="159"/>
      <c r="AF239" s="159"/>
      <c r="AG239" s="159"/>
    </row>
    <row r="240" s="82" customFormat="1" ht="30" hidden="1" customHeight="1" spans="1:33">
      <c r="A240" s="106" t="s">
        <v>54</v>
      </c>
      <c r="B240" s="107" t="s">
        <v>571</v>
      </c>
      <c r="C240" s="107"/>
      <c r="D240" s="107"/>
      <c r="E240" s="107"/>
      <c r="F240" s="107"/>
      <c r="G240" s="107"/>
      <c r="H240" s="107"/>
      <c r="I240" s="107"/>
      <c r="J240" s="107"/>
      <c r="K240" s="159">
        <f>K241+K242+K243</f>
        <v>0</v>
      </c>
      <c r="L240" s="159"/>
      <c r="M240" s="159"/>
      <c r="N240" s="159"/>
      <c r="O240" s="159">
        <f t="shared" ref="O240:T240" si="78">O241+O242+O243</f>
        <v>0</v>
      </c>
      <c r="P240" s="159">
        <f t="shared" si="78"/>
        <v>0</v>
      </c>
      <c r="Q240" s="137">
        <f t="shared" si="78"/>
        <v>0</v>
      </c>
      <c r="R240" s="137">
        <f t="shared" si="78"/>
        <v>0</v>
      </c>
      <c r="S240" s="137">
        <f t="shared" si="78"/>
        <v>0</v>
      </c>
      <c r="T240" s="137">
        <f t="shared" si="78"/>
        <v>0</v>
      </c>
      <c r="U240" s="137">
        <f t="shared" ref="U240:AG240" si="79">U241+U242+U243</f>
        <v>0</v>
      </c>
      <c r="V240" s="137">
        <f t="shared" si="79"/>
        <v>0</v>
      </c>
      <c r="W240" s="137">
        <f t="shared" si="79"/>
        <v>0</v>
      </c>
      <c r="X240" s="159"/>
      <c r="Y240" s="159"/>
      <c r="Z240" s="159"/>
      <c r="AA240" s="159"/>
      <c r="AB240" s="159"/>
      <c r="AC240" s="159"/>
      <c r="AD240" s="159"/>
      <c r="AE240" s="159"/>
      <c r="AF240" s="159"/>
      <c r="AG240" s="159"/>
    </row>
    <row r="241" s="82" customFormat="1" ht="30" hidden="1" customHeight="1" spans="1:33">
      <c r="A241" s="108" t="s">
        <v>56</v>
      </c>
      <c r="B241" s="107" t="s">
        <v>572</v>
      </c>
      <c r="C241" s="107"/>
      <c r="D241" s="107"/>
      <c r="E241" s="107"/>
      <c r="F241" s="107"/>
      <c r="G241" s="107"/>
      <c r="H241" s="107"/>
      <c r="I241" s="107"/>
      <c r="J241" s="107"/>
      <c r="K241" s="159"/>
      <c r="L241" s="159"/>
      <c r="M241" s="159"/>
      <c r="N241" s="159"/>
      <c r="O241" s="159"/>
      <c r="P241" s="159"/>
      <c r="Q241" s="137"/>
      <c r="R241" s="137"/>
      <c r="S241" s="137"/>
      <c r="T241" s="137"/>
      <c r="U241" s="137"/>
      <c r="V241" s="137"/>
      <c r="W241" s="137"/>
      <c r="X241" s="159"/>
      <c r="Y241" s="159"/>
      <c r="Z241" s="159"/>
      <c r="AA241" s="159"/>
      <c r="AB241" s="159"/>
      <c r="AC241" s="159"/>
      <c r="AD241" s="159"/>
      <c r="AE241" s="159"/>
      <c r="AF241" s="159"/>
      <c r="AG241" s="159"/>
    </row>
    <row r="242" s="82" customFormat="1" ht="30" hidden="1" customHeight="1" spans="1:33">
      <c r="A242" s="108" t="s">
        <v>56</v>
      </c>
      <c r="B242" s="107" t="s">
        <v>573</v>
      </c>
      <c r="C242" s="107"/>
      <c r="D242" s="107"/>
      <c r="E242" s="107"/>
      <c r="F242" s="107"/>
      <c r="G242" s="107"/>
      <c r="H242" s="107"/>
      <c r="I242" s="107"/>
      <c r="J242" s="107"/>
      <c r="K242" s="159"/>
      <c r="L242" s="159"/>
      <c r="M242" s="159"/>
      <c r="N242" s="159"/>
      <c r="O242" s="159"/>
      <c r="P242" s="159"/>
      <c r="Q242" s="137"/>
      <c r="R242" s="137"/>
      <c r="S242" s="137"/>
      <c r="T242" s="137"/>
      <c r="U242" s="137"/>
      <c r="V242" s="137"/>
      <c r="W242" s="137"/>
      <c r="X242" s="159"/>
      <c r="Y242" s="159"/>
      <c r="Z242" s="159"/>
      <c r="AA242" s="159"/>
      <c r="AB242" s="159"/>
      <c r="AC242" s="159"/>
      <c r="AD242" s="159"/>
      <c r="AE242" s="159"/>
      <c r="AF242" s="159"/>
      <c r="AG242" s="159"/>
    </row>
    <row r="243" s="82" customFormat="1" ht="30" hidden="1" customHeight="1" spans="1:33">
      <c r="A243" s="108" t="s">
        <v>52</v>
      </c>
      <c r="B243" s="107" t="s">
        <v>582</v>
      </c>
      <c r="C243" s="107" t="s">
        <v>582</v>
      </c>
      <c r="D243" s="107" t="s">
        <v>582</v>
      </c>
      <c r="E243" s="107" t="s">
        <v>582</v>
      </c>
      <c r="F243" s="107" t="s">
        <v>582</v>
      </c>
      <c r="G243" s="107" t="s">
        <v>582</v>
      </c>
      <c r="H243" s="107" t="s">
        <v>582</v>
      </c>
      <c r="I243" s="107" t="s">
        <v>582</v>
      </c>
      <c r="J243" s="107" t="s">
        <v>582</v>
      </c>
      <c r="K243" s="159"/>
      <c r="L243" s="159"/>
      <c r="M243" s="159"/>
      <c r="N243" s="159"/>
      <c r="O243" s="159"/>
      <c r="P243" s="159"/>
      <c r="Q243" s="137"/>
      <c r="R243" s="137"/>
      <c r="S243" s="137"/>
      <c r="T243" s="137"/>
      <c r="U243" s="137"/>
      <c r="V243" s="137"/>
      <c r="W243" s="137"/>
      <c r="X243" s="159"/>
      <c r="Y243" s="159"/>
      <c r="Z243" s="159"/>
      <c r="AA243" s="159"/>
      <c r="AB243" s="159"/>
      <c r="AC243" s="159"/>
      <c r="AD243" s="159"/>
      <c r="AE243" s="159"/>
      <c r="AF243" s="159"/>
      <c r="AG243" s="159"/>
    </row>
  </sheetData>
  <autoFilter ref="A6:AG243">
    <filterColumn colId="24">
      <filters>
        <filter val="阿布都加帕尔·买买提"/>
        <filter val="阿布力克木·达吾提"/>
        <filter val="阿不力克木·铁米尔"/>
        <filter val="热米拉·木合塔尔"/>
        <filter val="阿不来提·塞买尔"/>
        <filter val="艾力亚尔江·艾克白尔"/>
        <filter val="买吾甫沙•买尔旦沙"/>
        <filter val="阿斯亚·吐尔逊"/>
        <filter val="买买提江·吐拉甫"/>
        <filter val="库尔班艾力·麦麦提艾力"/>
        <filter val="铱斯马铱江·祖农"/>
        <filter val="买买铁力·艾则孜"/>
      </filters>
    </filterColumn>
    <extLst/>
  </autoFilter>
  <mergeCells count="125">
    <mergeCell ref="A1:D1"/>
    <mergeCell ref="A2:AD2"/>
    <mergeCell ref="M3:N3"/>
    <mergeCell ref="Q3:W3"/>
    <mergeCell ref="X3:AB3"/>
    <mergeCell ref="R4:V4"/>
    <mergeCell ref="B6:J6"/>
    <mergeCell ref="B7:J7"/>
    <mergeCell ref="B8:J8"/>
    <mergeCell ref="B9:J9"/>
    <mergeCell ref="B43:J43"/>
    <mergeCell ref="B94:J94"/>
    <mergeCell ref="B95:J95"/>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7:J117"/>
    <mergeCell ref="B118:J118"/>
    <mergeCell ref="B119:J119"/>
    <mergeCell ref="B120:J120"/>
    <mergeCell ref="B121:J121"/>
    <mergeCell ref="B122:J122"/>
    <mergeCell ref="B123:J123"/>
    <mergeCell ref="B124:J124"/>
    <mergeCell ref="B125:J125"/>
    <mergeCell ref="B126:J126"/>
    <mergeCell ref="B127:J127"/>
    <mergeCell ref="B128:J128"/>
    <mergeCell ref="B129:J129"/>
    <mergeCell ref="B154:J154"/>
    <mergeCell ref="B173:J173"/>
    <mergeCell ref="B174:J174"/>
    <mergeCell ref="B175:J175"/>
    <mergeCell ref="B176:J176"/>
    <mergeCell ref="B177:J177"/>
    <mergeCell ref="B178:J178"/>
    <mergeCell ref="B179:J179"/>
    <mergeCell ref="B180:J180"/>
    <mergeCell ref="B181:J181"/>
    <mergeCell ref="B182:J182"/>
    <mergeCell ref="B183:J183"/>
    <mergeCell ref="B184:J184"/>
    <mergeCell ref="B185:J185"/>
    <mergeCell ref="B198:J198"/>
    <mergeCell ref="B199:J199"/>
    <mergeCell ref="B200:J200"/>
    <mergeCell ref="B201:J201"/>
    <mergeCell ref="B202:J202"/>
    <mergeCell ref="B203:J203"/>
    <mergeCell ref="B204:J204"/>
    <mergeCell ref="B205:J205"/>
    <mergeCell ref="B206:J206"/>
    <mergeCell ref="B207:J207"/>
    <mergeCell ref="B208:J208"/>
    <mergeCell ref="B209:J209"/>
    <mergeCell ref="B210:J210"/>
    <mergeCell ref="B211:J211"/>
    <mergeCell ref="B212:J212"/>
    <mergeCell ref="B213:J213"/>
    <mergeCell ref="B214:J214"/>
    <mergeCell ref="B215:J215"/>
    <mergeCell ref="B216:J216"/>
    <mergeCell ref="B217:J217"/>
    <mergeCell ref="B218:J218"/>
    <mergeCell ref="B219:J219"/>
    <mergeCell ref="B220:J220"/>
    <mergeCell ref="B221:J221"/>
    <mergeCell ref="B222:J222"/>
    <mergeCell ref="B223:J223"/>
    <mergeCell ref="B224:J224"/>
    <mergeCell ref="B225:J225"/>
    <mergeCell ref="B226:J226"/>
    <mergeCell ref="B227:J227"/>
    <mergeCell ref="B228:J228"/>
    <mergeCell ref="B229:J229"/>
    <mergeCell ref="B230:J230"/>
    <mergeCell ref="B231:J231"/>
    <mergeCell ref="B232:J232"/>
    <mergeCell ref="B233:J233"/>
    <mergeCell ref="B234:J234"/>
    <mergeCell ref="B235:J235"/>
    <mergeCell ref="B236:J236"/>
    <mergeCell ref="B237:J237"/>
    <mergeCell ref="B238:J238"/>
    <mergeCell ref="B239:J239"/>
    <mergeCell ref="B240:J240"/>
    <mergeCell ref="B241:J241"/>
    <mergeCell ref="B242:J242"/>
    <mergeCell ref="B243:J243"/>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X4:X5"/>
    <mergeCell ref="Y4:Y5"/>
    <mergeCell ref="Z4:Z5"/>
    <mergeCell ref="AA4:AA5"/>
    <mergeCell ref="AB4:AB5"/>
    <mergeCell ref="AC3:AC5"/>
    <mergeCell ref="AD3:AD5"/>
    <mergeCell ref="AE3:AE5"/>
    <mergeCell ref="AF3:AF5"/>
    <mergeCell ref="AG3:AG5"/>
  </mergeCells>
  <printOptions horizontalCentered="1"/>
  <pageMargins left="0.0784722222222222" right="0.0784722222222222" top="0.314583333333333" bottom="0.275" header="0.236111111111111" footer="0.196527777777778"/>
  <pageSetup paperSize="8" scale="2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Y32" sqref="Y32:AK32"/>
    </sheetView>
  </sheetViews>
  <sheetFormatPr defaultColWidth="9" defaultRowHeight="13.5"/>
  <cols>
    <col min="1" max="1" width="7.25" customWidth="1"/>
    <col min="2" max="2" width="27.3833333333333" customWidth="1"/>
    <col min="3" max="3" width="10" customWidth="1"/>
    <col min="4" max="4" width="6.64166666666667" customWidth="1"/>
    <col min="7" max="7" width="13.6416666666667"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1318</v>
      </c>
      <c r="B1" s="1"/>
      <c r="C1" s="1"/>
      <c r="D1" s="1"/>
      <c r="E1" s="1"/>
      <c r="F1" s="1"/>
      <c r="G1" s="1"/>
      <c r="H1" s="1"/>
      <c r="I1" s="1"/>
      <c r="J1" s="1"/>
      <c r="K1" s="1"/>
      <c r="L1" s="1"/>
      <c r="M1" s="1"/>
      <c r="N1" s="1"/>
      <c r="O1" s="1"/>
    </row>
    <row r="2" spans="1:15">
      <c r="A2" s="2" t="s">
        <v>2</v>
      </c>
      <c r="B2" s="2" t="s">
        <v>584</v>
      </c>
      <c r="C2" s="2" t="s">
        <v>585</v>
      </c>
      <c r="D2" s="3" t="s">
        <v>586</v>
      </c>
      <c r="E2" s="4"/>
      <c r="F2" s="5" t="s">
        <v>587</v>
      </c>
      <c r="G2" s="6"/>
      <c r="I2" s="2" t="s">
        <v>2</v>
      </c>
      <c r="J2" s="2" t="s">
        <v>584</v>
      </c>
      <c r="K2" s="2" t="s">
        <v>585</v>
      </c>
      <c r="L2" s="3" t="s">
        <v>586</v>
      </c>
      <c r="M2" s="4"/>
      <c r="N2" s="3" t="s">
        <v>587</v>
      </c>
      <c r="O2" s="4"/>
    </row>
    <row r="3" ht="38" customHeight="1" spans="1:15">
      <c r="A3" s="2"/>
      <c r="B3" s="2"/>
      <c r="C3" s="7"/>
      <c r="D3" s="2" t="s">
        <v>588</v>
      </c>
      <c r="E3" s="8" t="s">
        <v>589</v>
      </c>
      <c r="F3" s="5" t="s">
        <v>590</v>
      </c>
      <c r="G3" s="6" t="s">
        <v>591</v>
      </c>
      <c r="I3" s="2"/>
      <c r="J3" s="2"/>
      <c r="K3" s="2"/>
      <c r="L3" s="2" t="s">
        <v>588</v>
      </c>
      <c r="M3" s="2" t="s">
        <v>589</v>
      </c>
      <c r="N3" s="5" t="s">
        <v>590</v>
      </c>
      <c r="O3" s="6" t="s">
        <v>591</v>
      </c>
    </row>
    <row r="4" spans="1:15">
      <c r="A4" s="9" t="s">
        <v>51</v>
      </c>
      <c r="B4" s="10"/>
      <c r="C4" s="11"/>
      <c r="D4" s="12"/>
      <c r="E4" s="13"/>
      <c r="F4" s="14"/>
      <c r="G4" s="15"/>
      <c r="I4" s="50"/>
      <c r="J4" s="50"/>
      <c r="K4" s="50"/>
      <c r="L4" s="51"/>
      <c r="M4" s="51"/>
      <c r="N4" s="51"/>
      <c r="O4" s="51"/>
    </row>
    <row r="5" spans="1:15">
      <c r="A5" s="16" t="s">
        <v>1319</v>
      </c>
      <c r="B5" s="17" t="s">
        <v>53</v>
      </c>
      <c r="C5" s="18"/>
      <c r="D5" s="19"/>
      <c r="E5" s="20"/>
      <c r="F5" s="21"/>
      <c r="G5" s="22"/>
      <c r="I5" s="16" t="s">
        <v>1320</v>
      </c>
      <c r="J5" s="17" t="s">
        <v>420</v>
      </c>
      <c r="K5" s="18"/>
      <c r="L5" s="19"/>
      <c r="M5" s="49"/>
      <c r="N5" s="21"/>
      <c r="O5" s="22"/>
    </row>
    <row r="6" spans="1:15">
      <c r="A6" s="23" t="s">
        <v>1321</v>
      </c>
      <c r="B6" s="24" t="s">
        <v>55</v>
      </c>
      <c r="C6" s="25"/>
      <c r="D6" s="26"/>
      <c r="E6" s="27"/>
      <c r="F6" s="28"/>
      <c r="G6" s="29"/>
      <c r="I6" s="41" t="s">
        <v>1321</v>
      </c>
      <c r="J6" s="52" t="s">
        <v>1322</v>
      </c>
      <c r="K6" s="42"/>
      <c r="L6" s="43"/>
      <c r="M6" s="53"/>
      <c r="N6" s="45"/>
      <c r="O6" s="46"/>
    </row>
    <row r="7" spans="1:15">
      <c r="A7" s="30">
        <v>1</v>
      </c>
      <c r="B7" s="31" t="s">
        <v>57</v>
      </c>
      <c r="C7" s="32"/>
      <c r="D7" s="33"/>
      <c r="E7" s="34"/>
      <c r="F7" s="35"/>
      <c r="G7" s="15"/>
      <c r="I7" s="30">
        <v>1</v>
      </c>
      <c r="J7" s="47" t="s">
        <v>1323</v>
      </c>
      <c r="K7" s="32"/>
      <c r="L7" s="33"/>
      <c r="M7" s="54"/>
      <c r="N7" s="35"/>
      <c r="O7" s="15"/>
    </row>
    <row r="8" spans="1:15">
      <c r="A8" s="36" t="s">
        <v>1324</v>
      </c>
      <c r="B8" s="31" t="s">
        <v>1325</v>
      </c>
      <c r="C8" s="32"/>
      <c r="D8" s="33"/>
      <c r="E8" s="34"/>
      <c r="F8" s="35"/>
      <c r="G8" s="15"/>
      <c r="I8" s="30">
        <v>2</v>
      </c>
      <c r="J8" s="55" t="s">
        <v>1326</v>
      </c>
      <c r="K8" s="32"/>
      <c r="L8" s="33"/>
      <c r="M8" s="54"/>
      <c r="N8" s="35"/>
      <c r="O8" s="15"/>
    </row>
    <row r="9" ht="18" customHeight="1" spans="1:15">
      <c r="A9" s="36" t="s">
        <v>1327</v>
      </c>
      <c r="B9" s="31" t="s">
        <v>1328</v>
      </c>
      <c r="C9" s="32"/>
      <c r="D9" s="33"/>
      <c r="E9" s="34"/>
      <c r="F9" s="35"/>
      <c r="G9" s="15"/>
      <c r="I9" s="30">
        <v>3</v>
      </c>
      <c r="J9" s="37" t="s">
        <v>444</v>
      </c>
      <c r="K9" s="32"/>
      <c r="L9" s="33"/>
      <c r="M9" s="54"/>
      <c r="N9" s="35"/>
      <c r="O9" s="15"/>
    </row>
    <row r="10" ht="18" customHeight="1" spans="1:15">
      <c r="A10" s="30">
        <v>2</v>
      </c>
      <c r="B10" s="31" t="s">
        <v>125</v>
      </c>
      <c r="C10" s="32"/>
      <c r="D10" s="33"/>
      <c r="E10" s="34"/>
      <c r="F10" s="35"/>
      <c r="G10" s="15"/>
      <c r="I10" s="30">
        <v>4</v>
      </c>
      <c r="J10" s="37" t="s">
        <v>1329</v>
      </c>
      <c r="K10" s="32"/>
      <c r="L10" s="33"/>
      <c r="M10" s="54"/>
      <c r="N10" s="35"/>
      <c r="O10" s="15"/>
    </row>
    <row r="11" ht="27" customHeight="1" spans="1:15">
      <c r="A11" s="36" t="s">
        <v>1324</v>
      </c>
      <c r="B11" s="10" t="s">
        <v>1330</v>
      </c>
      <c r="C11" s="32"/>
      <c r="D11" s="33"/>
      <c r="E11" s="34"/>
      <c r="F11" s="35"/>
      <c r="G11" s="15"/>
      <c r="I11" s="30">
        <v>5</v>
      </c>
      <c r="J11" s="56" t="s">
        <v>1331</v>
      </c>
      <c r="K11" s="32"/>
      <c r="L11" s="33"/>
      <c r="M11" s="54"/>
      <c r="N11" s="35"/>
      <c r="O11" s="15"/>
    </row>
    <row r="12" ht="27" customHeight="1" spans="1:15">
      <c r="A12" s="36" t="s">
        <v>1327</v>
      </c>
      <c r="B12" s="10" t="s">
        <v>1332</v>
      </c>
      <c r="C12" s="32"/>
      <c r="D12" s="33"/>
      <c r="E12" s="34"/>
      <c r="F12" s="35"/>
      <c r="G12" s="15"/>
      <c r="I12" s="30">
        <v>6</v>
      </c>
      <c r="J12" s="37" t="s">
        <v>1333</v>
      </c>
      <c r="K12" s="32"/>
      <c r="L12" s="33"/>
      <c r="M12" s="54"/>
      <c r="N12" s="35"/>
      <c r="O12" s="15"/>
    </row>
    <row r="13" ht="27" customHeight="1" spans="1:15">
      <c r="A13" s="36" t="s">
        <v>1334</v>
      </c>
      <c r="B13" s="10" t="s">
        <v>1335</v>
      </c>
      <c r="C13" s="32"/>
      <c r="D13" s="33"/>
      <c r="E13" s="34"/>
      <c r="F13" s="35"/>
      <c r="G13" s="15"/>
      <c r="I13" s="30">
        <v>7</v>
      </c>
      <c r="J13" s="57" t="s">
        <v>454</v>
      </c>
      <c r="K13" s="32"/>
      <c r="L13" s="33"/>
      <c r="M13" s="54"/>
      <c r="N13" s="35"/>
      <c r="O13" s="15"/>
    </row>
    <row r="14" ht="18" customHeight="1" spans="1:15">
      <c r="A14" s="36" t="s">
        <v>1336</v>
      </c>
      <c r="B14" s="10" t="s">
        <v>1337</v>
      </c>
      <c r="C14" s="32"/>
      <c r="D14" s="33"/>
      <c r="E14" s="34"/>
      <c r="F14" s="35"/>
      <c r="G14" s="15"/>
      <c r="I14" s="30">
        <v>8</v>
      </c>
      <c r="J14" s="47" t="s">
        <v>455</v>
      </c>
      <c r="K14" s="32"/>
      <c r="L14" s="33"/>
      <c r="M14" s="54"/>
      <c r="N14" s="35"/>
      <c r="O14" s="15"/>
    </row>
    <row r="15" ht="18" customHeight="1" spans="1:15">
      <c r="A15" s="30">
        <v>3</v>
      </c>
      <c r="B15" s="31" t="s">
        <v>194</v>
      </c>
      <c r="C15" s="32"/>
      <c r="D15" s="33"/>
      <c r="E15" s="34"/>
      <c r="F15" s="35"/>
      <c r="G15" s="15"/>
      <c r="I15" s="30">
        <v>9</v>
      </c>
      <c r="J15" s="47" t="s">
        <v>571</v>
      </c>
      <c r="K15" s="32"/>
      <c r="L15" s="33"/>
      <c r="M15" s="54"/>
      <c r="N15" s="35"/>
      <c r="O15" s="15"/>
    </row>
    <row r="16" ht="18" customHeight="1" spans="1:15">
      <c r="A16" s="30">
        <v>4</v>
      </c>
      <c r="B16" s="31" t="s">
        <v>195</v>
      </c>
      <c r="C16" s="32"/>
      <c r="D16" s="33"/>
      <c r="E16" s="34"/>
      <c r="F16" s="35"/>
      <c r="G16" s="15"/>
      <c r="I16" s="58" t="s">
        <v>1338</v>
      </c>
      <c r="J16" s="52" t="s">
        <v>457</v>
      </c>
      <c r="K16" s="52"/>
      <c r="L16" s="52"/>
      <c r="M16" s="52"/>
      <c r="N16" s="52"/>
      <c r="O16" s="52"/>
    </row>
    <row r="17" ht="24" customHeight="1" spans="1:15">
      <c r="A17" s="36" t="s">
        <v>1324</v>
      </c>
      <c r="B17" s="10" t="s">
        <v>1339</v>
      </c>
      <c r="C17" s="32"/>
      <c r="D17" s="33"/>
      <c r="E17" s="34"/>
      <c r="F17" s="35"/>
      <c r="G17" s="15"/>
      <c r="I17" s="30">
        <v>1</v>
      </c>
      <c r="J17" s="37" t="s">
        <v>458</v>
      </c>
      <c r="K17" s="32"/>
      <c r="L17" s="33"/>
      <c r="M17" s="54"/>
      <c r="N17" s="35"/>
      <c r="O17" s="15"/>
    </row>
    <row r="18" ht="24" customHeight="1" spans="1:15">
      <c r="A18" s="36" t="s">
        <v>1327</v>
      </c>
      <c r="B18" s="10" t="s">
        <v>1340</v>
      </c>
      <c r="C18" s="32"/>
      <c r="D18" s="33"/>
      <c r="E18" s="34"/>
      <c r="F18" s="35"/>
      <c r="G18" s="15"/>
      <c r="I18" s="30">
        <v>2</v>
      </c>
      <c r="J18" s="37" t="s">
        <v>459</v>
      </c>
      <c r="K18" s="32"/>
      <c r="L18" s="33"/>
      <c r="M18" s="54"/>
      <c r="N18" s="35"/>
      <c r="O18" s="15"/>
    </row>
    <row r="19" ht="24" customHeight="1" spans="1:15">
      <c r="A19" s="36" t="s">
        <v>1334</v>
      </c>
      <c r="B19" s="10" t="s">
        <v>1341</v>
      </c>
      <c r="C19" s="32"/>
      <c r="D19" s="33"/>
      <c r="E19" s="34"/>
      <c r="F19" s="35"/>
      <c r="G19" s="15"/>
      <c r="I19" s="30">
        <v>3</v>
      </c>
      <c r="J19" s="37" t="s">
        <v>460</v>
      </c>
      <c r="K19" s="32"/>
      <c r="L19" s="33"/>
      <c r="M19" s="54"/>
      <c r="N19" s="35"/>
      <c r="O19" s="15"/>
    </row>
    <row r="20" ht="24" customHeight="1" spans="1:15">
      <c r="A20" s="36" t="s">
        <v>1336</v>
      </c>
      <c r="B20" s="10" t="s">
        <v>1342</v>
      </c>
      <c r="C20" s="32"/>
      <c r="D20" s="33"/>
      <c r="E20" s="34"/>
      <c r="F20" s="35"/>
      <c r="G20" s="15"/>
      <c r="I20" s="30">
        <v>4</v>
      </c>
      <c r="J20" s="37" t="s">
        <v>461</v>
      </c>
      <c r="K20" s="32"/>
      <c r="L20" s="33"/>
      <c r="M20" s="54"/>
      <c r="N20" s="35"/>
      <c r="O20" s="15"/>
    </row>
    <row r="21" spans="1:15">
      <c r="A21" s="30">
        <v>5</v>
      </c>
      <c r="B21" s="31" t="s">
        <v>210</v>
      </c>
      <c r="C21" s="32"/>
      <c r="D21" s="33"/>
      <c r="E21" s="34"/>
      <c r="F21" s="35"/>
      <c r="G21" s="15"/>
      <c r="I21" s="58" t="s">
        <v>1343</v>
      </c>
      <c r="J21" s="52" t="s">
        <v>532</v>
      </c>
      <c r="K21" s="52"/>
      <c r="L21" s="52"/>
      <c r="M21" s="52"/>
      <c r="N21" s="52"/>
      <c r="O21" s="52"/>
    </row>
    <row r="22" ht="22" customHeight="1" spans="1:15">
      <c r="A22" s="30">
        <v>6</v>
      </c>
      <c r="B22" s="31" t="s">
        <v>1344</v>
      </c>
      <c r="C22" s="32"/>
      <c r="D22" s="33"/>
      <c r="E22" s="34"/>
      <c r="F22" s="35"/>
      <c r="G22" s="15"/>
      <c r="I22" s="30">
        <v>1</v>
      </c>
      <c r="J22" s="56" t="s">
        <v>1345</v>
      </c>
      <c r="K22" s="32"/>
      <c r="L22" s="33"/>
      <c r="M22" s="54"/>
      <c r="N22" s="35"/>
      <c r="O22" s="15"/>
    </row>
    <row r="23" ht="29" customHeight="1" spans="1:15">
      <c r="A23" s="30">
        <v>7</v>
      </c>
      <c r="B23" s="37" t="s">
        <v>1346</v>
      </c>
      <c r="C23" s="32"/>
      <c r="D23" s="33"/>
      <c r="E23" s="34"/>
      <c r="F23" s="35"/>
      <c r="G23" s="15"/>
      <c r="I23" s="30">
        <v>2</v>
      </c>
      <c r="J23" s="37" t="s">
        <v>534</v>
      </c>
      <c r="K23" s="32"/>
      <c r="L23" s="33"/>
      <c r="M23" s="54"/>
      <c r="N23" s="35"/>
      <c r="O23" s="15"/>
    </row>
    <row r="24" ht="29" customHeight="1" spans="1:15">
      <c r="A24" s="23" t="s">
        <v>1338</v>
      </c>
      <c r="B24" s="38" t="s">
        <v>223</v>
      </c>
      <c r="C24" s="25"/>
      <c r="D24" s="26"/>
      <c r="E24" s="27"/>
      <c r="F24" s="28"/>
      <c r="G24" s="29"/>
      <c r="I24" s="30">
        <v>3</v>
      </c>
      <c r="J24" s="37" t="s">
        <v>535</v>
      </c>
      <c r="K24" s="32"/>
      <c r="L24" s="33"/>
      <c r="M24" s="54"/>
      <c r="N24" s="35"/>
      <c r="O24" s="15"/>
    </row>
    <row r="25" ht="29" customHeight="1" spans="1:15">
      <c r="A25" s="30">
        <v>1</v>
      </c>
      <c r="B25" s="37" t="s">
        <v>224</v>
      </c>
      <c r="C25" s="32"/>
      <c r="D25" s="33"/>
      <c r="E25" s="34"/>
      <c r="F25" s="35"/>
      <c r="G25" s="15"/>
      <c r="I25" s="30">
        <v>4</v>
      </c>
      <c r="J25" s="37" t="s">
        <v>1347</v>
      </c>
      <c r="K25" s="32"/>
      <c r="L25" s="33"/>
      <c r="M25" s="54"/>
      <c r="N25" s="35"/>
      <c r="O25" s="15"/>
    </row>
    <row r="26" ht="29" customHeight="1" spans="1:15">
      <c r="A26" s="30">
        <v>2</v>
      </c>
      <c r="B26" s="39" t="s">
        <v>225</v>
      </c>
      <c r="C26" s="32"/>
      <c r="D26" s="33"/>
      <c r="E26" s="34"/>
      <c r="F26" s="35"/>
      <c r="G26" s="15"/>
      <c r="I26" s="30">
        <v>5</v>
      </c>
      <c r="J26" s="37" t="s">
        <v>537</v>
      </c>
      <c r="K26" s="32"/>
      <c r="L26" s="33"/>
      <c r="M26" s="54"/>
      <c r="N26" s="35"/>
      <c r="O26" s="15"/>
    </row>
    <row r="27" ht="24" spans="1:15">
      <c r="A27" s="30">
        <v>3</v>
      </c>
      <c r="B27" s="37" t="s">
        <v>1348</v>
      </c>
      <c r="C27" s="32"/>
      <c r="D27" s="33"/>
      <c r="E27" s="34"/>
      <c r="F27" s="35"/>
      <c r="G27" s="15"/>
      <c r="I27" s="30">
        <v>6</v>
      </c>
      <c r="J27" s="37" t="s">
        <v>1349</v>
      </c>
      <c r="K27" s="11"/>
      <c r="L27" s="12"/>
      <c r="M27" s="59"/>
      <c r="N27" s="14"/>
      <c r="O27" s="15"/>
    </row>
    <row r="28" spans="1:15">
      <c r="A28" s="30">
        <v>4</v>
      </c>
      <c r="B28" s="37" t="s">
        <v>237</v>
      </c>
      <c r="C28" s="32"/>
      <c r="D28" s="33"/>
      <c r="E28" s="34"/>
      <c r="F28" s="35"/>
      <c r="G28" s="15"/>
      <c r="I28" s="16" t="s">
        <v>1350</v>
      </c>
      <c r="J28" s="17" t="s">
        <v>539</v>
      </c>
      <c r="K28" s="18"/>
      <c r="L28" s="19"/>
      <c r="M28" s="49"/>
      <c r="N28" s="21"/>
      <c r="O28" s="22"/>
    </row>
    <row r="29" spans="1:15">
      <c r="A29" s="23" t="s">
        <v>1343</v>
      </c>
      <c r="B29" s="38" t="s">
        <v>238</v>
      </c>
      <c r="C29" s="25"/>
      <c r="D29" s="26"/>
      <c r="E29" s="27"/>
      <c r="F29" s="28"/>
      <c r="G29" s="29"/>
      <c r="I29" s="41" t="s">
        <v>1321</v>
      </c>
      <c r="J29" s="52" t="s">
        <v>539</v>
      </c>
      <c r="K29" s="42"/>
      <c r="L29" s="43"/>
      <c r="M29" s="53"/>
      <c r="N29" s="45"/>
      <c r="O29" s="46"/>
    </row>
    <row r="30" spans="1:15">
      <c r="A30" s="30">
        <v>1</v>
      </c>
      <c r="B30" s="37" t="s">
        <v>1351</v>
      </c>
      <c r="C30" s="32"/>
      <c r="D30" s="33"/>
      <c r="E30" s="34"/>
      <c r="F30" s="35"/>
      <c r="G30" s="15"/>
      <c r="I30" s="30">
        <v>1</v>
      </c>
      <c r="J30" s="37" t="s">
        <v>540</v>
      </c>
      <c r="K30" s="32"/>
      <c r="L30" s="33"/>
      <c r="M30" s="54"/>
      <c r="N30" s="35"/>
      <c r="O30" s="15"/>
    </row>
    <row r="31" spans="1:15">
      <c r="A31" s="36" t="s">
        <v>1324</v>
      </c>
      <c r="B31" s="37" t="s">
        <v>1352</v>
      </c>
      <c r="C31" s="32"/>
      <c r="D31" s="33"/>
      <c r="E31" s="34"/>
      <c r="F31" s="35"/>
      <c r="G31" s="15"/>
      <c r="I31" s="30">
        <v>2</v>
      </c>
      <c r="J31" s="37" t="s">
        <v>541</v>
      </c>
      <c r="K31" s="32"/>
      <c r="L31" s="33"/>
      <c r="M31" s="54"/>
      <c r="N31" s="35"/>
      <c r="O31" s="15"/>
    </row>
    <row r="32" spans="1:15">
      <c r="A32" s="36" t="s">
        <v>1327</v>
      </c>
      <c r="B32" s="37" t="s">
        <v>1353</v>
      </c>
      <c r="C32" s="32"/>
      <c r="D32" s="33"/>
      <c r="E32" s="34"/>
      <c r="F32" s="35"/>
      <c r="G32" s="15"/>
      <c r="I32" s="30">
        <v>3</v>
      </c>
      <c r="J32" s="47" t="s">
        <v>553</v>
      </c>
      <c r="K32" s="11"/>
      <c r="L32" s="12"/>
      <c r="M32" s="59"/>
      <c r="N32" s="14"/>
      <c r="O32" s="15"/>
    </row>
    <row r="33" spans="1:15">
      <c r="A33" s="36" t="s">
        <v>1334</v>
      </c>
      <c r="B33" s="37" t="s">
        <v>1354</v>
      </c>
      <c r="C33" s="32"/>
      <c r="D33" s="33"/>
      <c r="E33" s="34"/>
      <c r="F33" s="35"/>
      <c r="G33" s="15"/>
      <c r="I33" s="16" t="s">
        <v>1355</v>
      </c>
      <c r="J33" s="17" t="s">
        <v>554</v>
      </c>
      <c r="K33" s="18"/>
      <c r="L33" s="19"/>
      <c r="M33" s="49"/>
      <c r="N33" s="21"/>
      <c r="O33" s="22"/>
    </row>
    <row r="34" spans="1:15">
      <c r="A34" s="36" t="s">
        <v>1336</v>
      </c>
      <c r="B34" s="37" t="s">
        <v>1356</v>
      </c>
      <c r="C34" s="32"/>
      <c r="D34" s="33"/>
      <c r="E34" s="34"/>
      <c r="F34" s="35"/>
      <c r="G34" s="15"/>
      <c r="I34" s="58" t="s">
        <v>1321</v>
      </c>
      <c r="J34" s="52" t="s">
        <v>555</v>
      </c>
      <c r="K34" s="52"/>
      <c r="L34" s="52"/>
      <c r="M34" s="52"/>
      <c r="N34" s="52"/>
      <c r="O34" s="52"/>
    </row>
    <row r="35" spans="1:15">
      <c r="A35" s="30">
        <v>2</v>
      </c>
      <c r="B35" s="39" t="s">
        <v>287</v>
      </c>
      <c r="C35" s="32"/>
      <c r="D35" s="33"/>
      <c r="E35" s="34"/>
      <c r="F35" s="35"/>
      <c r="G35" s="15"/>
      <c r="I35" s="30">
        <v>1</v>
      </c>
      <c r="J35" s="60" t="s">
        <v>556</v>
      </c>
      <c r="K35" s="32"/>
      <c r="L35" s="33"/>
      <c r="M35" s="54"/>
      <c r="N35" s="35"/>
      <c r="O35" s="15"/>
    </row>
    <row r="36" spans="1:15">
      <c r="A36" s="23" t="s">
        <v>1357</v>
      </c>
      <c r="B36" s="40" t="s">
        <v>364</v>
      </c>
      <c r="C36" s="25"/>
      <c r="D36" s="26"/>
      <c r="E36" s="27"/>
      <c r="F36" s="28"/>
      <c r="G36" s="29"/>
      <c r="I36" s="58" t="s">
        <v>1338</v>
      </c>
      <c r="J36" s="52" t="s">
        <v>557</v>
      </c>
      <c r="K36" s="52"/>
      <c r="L36" s="52"/>
      <c r="M36" s="52"/>
      <c r="N36" s="52"/>
      <c r="O36" s="52"/>
    </row>
    <row r="37" spans="1:15">
      <c r="A37" s="30">
        <v>1</v>
      </c>
      <c r="B37" s="39" t="s">
        <v>1358</v>
      </c>
      <c r="C37" s="32"/>
      <c r="D37" s="33"/>
      <c r="E37" s="34"/>
      <c r="F37" s="35"/>
      <c r="G37" s="15"/>
      <c r="I37" s="30">
        <v>1</v>
      </c>
      <c r="J37" s="37" t="s">
        <v>1359</v>
      </c>
      <c r="K37" s="32"/>
      <c r="L37" s="33"/>
      <c r="M37" s="54"/>
      <c r="N37" s="35"/>
      <c r="O37" s="15"/>
    </row>
    <row r="38" spans="1:15">
      <c r="A38" s="30">
        <v>2</v>
      </c>
      <c r="B38" s="39" t="s">
        <v>1360</v>
      </c>
      <c r="C38" s="32"/>
      <c r="D38" s="33"/>
      <c r="E38" s="34"/>
      <c r="F38" s="35"/>
      <c r="G38" s="15"/>
      <c r="I38" s="30">
        <v>2</v>
      </c>
      <c r="J38" s="37" t="s">
        <v>1361</v>
      </c>
      <c r="K38" s="32"/>
      <c r="L38" s="33"/>
      <c r="M38" s="54"/>
      <c r="N38" s="35"/>
      <c r="O38" s="15"/>
    </row>
    <row r="39" spans="1:15">
      <c r="A39" s="30">
        <v>3</v>
      </c>
      <c r="B39" s="39" t="s">
        <v>367</v>
      </c>
      <c r="C39" s="32"/>
      <c r="D39" s="33"/>
      <c r="E39" s="34"/>
      <c r="F39" s="35"/>
      <c r="G39" s="15"/>
      <c r="I39" s="30">
        <v>3</v>
      </c>
      <c r="J39" s="37" t="s">
        <v>1362</v>
      </c>
      <c r="K39" s="32"/>
      <c r="L39" s="33"/>
      <c r="M39" s="54"/>
      <c r="N39" s="35"/>
      <c r="O39" s="15"/>
    </row>
    <row r="40" spans="1:15">
      <c r="A40" s="30">
        <v>4</v>
      </c>
      <c r="B40" s="39" t="s">
        <v>368</v>
      </c>
      <c r="C40" s="32"/>
      <c r="D40" s="33"/>
      <c r="E40" s="34"/>
      <c r="F40" s="35"/>
      <c r="G40" s="15"/>
      <c r="I40" s="58" t="s">
        <v>1343</v>
      </c>
      <c r="J40" s="52" t="s">
        <v>1363</v>
      </c>
      <c r="K40" s="52"/>
      <c r="L40" s="52"/>
      <c r="M40" s="52"/>
      <c r="N40" s="52"/>
      <c r="O40" s="52"/>
    </row>
    <row r="41" spans="1:15">
      <c r="A41" s="23" t="s">
        <v>1364</v>
      </c>
      <c r="B41" s="40" t="s">
        <v>369</v>
      </c>
      <c r="C41" s="25"/>
      <c r="D41" s="26"/>
      <c r="E41" s="27"/>
      <c r="F41" s="28"/>
      <c r="G41" s="29"/>
      <c r="I41" s="30">
        <v>1</v>
      </c>
      <c r="J41" s="37" t="s">
        <v>1365</v>
      </c>
      <c r="K41" s="32"/>
      <c r="L41" s="33"/>
      <c r="M41" s="54"/>
      <c r="N41" s="35"/>
      <c r="O41" s="15"/>
    </row>
    <row r="42" spans="1:15">
      <c r="A42" s="30">
        <v>1</v>
      </c>
      <c r="B42" s="37" t="s">
        <v>370</v>
      </c>
      <c r="C42" s="32"/>
      <c r="D42" s="33"/>
      <c r="E42" s="34"/>
      <c r="F42" s="35"/>
      <c r="G42" s="15"/>
      <c r="I42" s="30">
        <v>2</v>
      </c>
      <c r="J42" s="37" t="s">
        <v>1366</v>
      </c>
      <c r="K42" s="32"/>
      <c r="L42" s="33"/>
      <c r="M42" s="54"/>
      <c r="N42" s="35"/>
      <c r="O42" s="15"/>
    </row>
    <row r="43" spans="1:15">
      <c r="A43" s="30">
        <v>2</v>
      </c>
      <c r="B43" s="37" t="s">
        <v>382</v>
      </c>
      <c r="C43" s="32"/>
      <c r="D43" s="33"/>
      <c r="E43" s="34"/>
      <c r="F43" s="35"/>
      <c r="G43" s="15"/>
      <c r="I43" s="30">
        <v>3</v>
      </c>
      <c r="J43" s="37" t="s">
        <v>1367</v>
      </c>
      <c r="K43" s="32"/>
      <c r="L43" s="33"/>
      <c r="M43" s="54"/>
      <c r="N43" s="35"/>
      <c r="O43" s="15"/>
    </row>
    <row r="44" spans="1:15">
      <c r="A44" s="30">
        <v>3</v>
      </c>
      <c r="B44" s="37" t="s">
        <v>383</v>
      </c>
      <c r="C44" s="32"/>
      <c r="D44" s="33"/>
      <c r="E44" s="34"/>
      <c r="F44" s="35"/>
      <c r="G44" s="15"/>
      <c r="I44" s="30">
        <v>4</v>
      </c>
      <c r="J44" s="37" t="s">
        <v>1368</v>
      </c>
      <c r="K44" s="32"/>
      <c r="L44" s="33"/>
      <c r="M44" s="54"/>
      <c r="N44" s="35"/>
      <c r="O44" s="15"/>
    </row>
    <row r="45" spans="1:15">
      <c r="A45" s="30">
        <v>4</v>
      </c>
      <c r="B45" s="37" t="s">
        <v>384</v>
      </c>
      <c r="C45" s="32"/>
      <c r="D45" s="33"/>
      <c r="E45" s="34"/>
      <c r="F45" s="35"/>
      <c r="G45" s="15"/>
      <c r="I45" s="30">
        <v>5</v>
      </c>
      <c r="J45" s="37" t="s">
        <v>1369</v>
      </c>
      <c r="K45" s="32"/>
      <c r="L45" s="33"/>
      <c r="M45" s="54"/>
      <c r="N45" s="35"/>
      <c r="O45" s="15"/>
    </row>
    <row r="46" spans="1:15">
      <c r="A46" s="30">
        <v>5</v>
      </c>
      <c r="B46" s="37" t="s">
        <v>385</v>
      </c>
      <c r="C46" s="32"/>
      <c r="D46" s="33"/>
      <c r="E46" s="34"/>
      <c r="F46" s="35"/>
      <c r="G46" s="15"/>
      <c r="I46" s="30">
        <v>6</v>
      </c>
      <c r="J46" s="37" t="s">
        <v>1370</v>
      </c>
      <c r="K46" s="32"/>
      <c r="L46" s="33"/>
      <c r="M46" s="54"/>
      <c r="N46" s="35"/>
      <c r="O46" s="15"/>
    </row>
    <row r="47" spans="1:15">
      <c r="A47" s="30">
        <v>6</v>
      </c>
      <c r="B47" s="37" t="s">
        <v>571</v>
      </c>
      <c r="C47" s="32"/>
      <c r="D47" s="33"/>
      <c r="E47" s="34"/>
      <c r="F47" s="35"/>
      <c r="G47" s="15"/>
      <c r="I47" s="58" t="s">
        <v>1357</v>
      </c>
      <c r="J47" s="52" t="s">
        <v>1371</v>
      </c>
      <c r="K47" s="52"/>
      <c r="L47" s="52"/>
      <c r="M47" s="52"/>
      <c r="N47" s="52"/>
      <c r="O47" s="52"/>
    </row>
    <row r="48" spans="1:15">
      <c r="A48" s="16" t="s">
        <v>1372</v>
      </c>
      <c r="B48" s="17" t="s">
        <v>386</v>
      </c>
      <c r="C48" s="18"/>
      <c r="D48" s="19"/>
      <c r="E48" s="20"/>
      <c r="F48" s="21"/>
      <c r="G48" s="22"/>
      <c r="I48" s="30">
        <v>1</v>
      </c>
      <c r="J48" s="37" t="s">
        <v>1373</v>
      </c>
      <c r="K48" s="32"/>
      <c r="L48" s="33"/>
      <c r="M48" s="54"/>
      <c r="N48" s="35"/>
      <c r="O48" s="15"/>
    </row>
    <row r="49" spans="1:15">
      <c r="A49" s="41" t="s">
        <v>1321</v>
      </c>
      <c r="B49" s="38" t="s">
        <v>387</v>
      </c>
      <c r="C49" s="42"/>
      <c r="D49" s="43"/>
      <c r="E49" s="44"/>
      <c r="F49" s="45"/>
      <c r="G49" s="46"/>
      <c r="I49" s="30">
        <v>2</v>
      </c>
      <c r="J49" s="37" t="s">
        <v>1374</v>
      </c>
      <c r="K49" s="32"/>
      <c r="L49" s="33"/>
      <c r="M49" s="54"/>
      <c r="N49" s="35"/>
      <c r="O49" s="15"/>
    </row>
    <row r="50" spans="1:15">
      <c r="A50" s="30">
        <v>1</v>
      </c>
      <c r="B50" s="37" t="s">
        <v>388</v>
      </c>
      <c r="C50" s="32"/>
      <c r="D50" s="33"/>
      <c r="E50" s="34"/>
      <c r="F50" s="35"/>
      <c r="G50" s="15"/>
      <c r="I50" s="30">
        <v>3</v>
      </c>
      <c r="J50" s="37" t="s">
        <v>1375</v>
      </c>
      <c r="K50" s="32"/>
      <c r="L50" s="33"/>
      <c r="M50" s="54"/>
      <c r="N50" s="35"/>
      <c r="O50" s="15"/>
    </row>
    <row r="51" spans="1:15">
      <c r="A51" s="30">
        <v>2</v>
      </c>
      <c r="B51" s="37" t="s">
        <v>1376</v>
      </c>
      <c r="C51" s="32"/>
      <c r="D51" s="33"/>
      <c r="E51" s="34"/>
      <c r="F51" s="35"/>
      <c r="G51" s="15"/>
      <c r="I51" s="30">
        <v>4</v>
      </c>
      <c r="J51" s="37" t="s">
        <v>1377</v>
      </c>
      <c r="K51" s="32"/>
      <c r="L51" s="33"/>
      <c r="M51" s="54"/>
      <c r="N51" s="35"/>
      <c r="O51" s="15"/>
    </row>
    <row r="52" spans="1:15">
      <c r="A52" s="23" t="s">
        <v>1338</v>
      </c>
      <c r="B52" s="38" t="s">
        <v>400</v>
      </c>
      <c r="C52" s="25"/>
      <c r="D52" s="26"/>
      <c r="E52" s="27"/>
      <c r="F52" s="28"/>
      <c r="G52" s="29"/>
      <c r="I52" s="30">
        <v>5</v>
      </c>
      <c r="J52" s="37" t="s">
        <v>1378</v>
      </c>
      <c r="K52" s="32"/>
      <c r="L52" s="33"/>
      <c r="M52" s="54"/>
      <c r="N52" s="35"/>
      <c r="O52" s="15"/>
    </row>
    <row r="53" spans="1:15">
      <c r="A53" s="30">
        <v>1</v>
      </c>
      <c r="B53" s="37" t="s">
        <v>402</v>
      </c>
      <c r="C53" s="32"/>
      <c r="D53" s="33"/>
      <c r="E53" s="34"/>
      <c r="F53" s="35"/>
      <c r="G53" s="15"/>
      <c r="I53" s="16" t="s">
        <v>1379</v>
      </c>
      <c r="J53" s="17" t="s">
        <v>1380</v>
      </c>
      <c r="K53" s="18"/>
      <c r="L53" s="19"/>
      <c r="M53" s="61"/>
      <c r="N53" s="21"/>
      <c r="O53" s="22"/>
    </row>
    <row r="54" spans="1:15">
      <c r="A54" s="30">
        <v>2</v>
      </c>
      <c r="B54" s="37" t="s">
        <v>403</v>
      </c>
      <c r="C54" s="32"/>
      <c r="D54" s="33"/>
      <c r="E54" s="34"/>
      <c r="F54" s="35"/>
      <c r="G54" s="15"/>
      <c r="I54" s="58" t="s">
        <v>1321</v>
      </c>
      <c r="J54" s="52" t="s">
        <v>1381</v>
      </c>
      <c r="K54" s="52"/>
      <c r="L54" s="52"/>
      <c r="M54" s="52"/>
      <c r="N54" s="52"/>
      <c r="O54" s="52"/>
    </row>
    <row r="55" spans="1:15">
      <c r="A55" s="23" t="s">
        <v>1343</v>
      </c>
      <c r="B55" s="38" t="s">
        <v>404</v>
      </c>
      <c r="C55" s="25"/>
      <c r="D55" s="26"/>
      <c r="E55" s="27"/>
      <c r="F55" s="28"/>
      <c r="G55" s="29"/>
      <c r="I55" s="30">
        <v>1</v>
      </c>
      <c r="J55" s="60" t="s">
        <v>1382</v>
      </c>
      <c r="K55" s="32"/>
      <c r="L55" s="33"/>
      <c r="M55" s="62"/>
      <c r="N55" s="35"/>
      <c r="O55" s="15"/>
    </row>
    <row r="56" spans="1:15">
      <c r="A56" s="30">
        <v>1</v>
      </c>
      <c r="B56" s="37" t="s">
        <v>405</v>
      </c>
      <c r="C56" s="32"/>
      <c r="D56" s="33"/>
      <c r="E56" s="34"/>
      <c r="F56" s="35"/>
      <c r="G56" s="15"/>
      <c r="I56" s="30">
        <v>2</v>
      </c>
      <c r="J56" s="60" t="s">
        <v>1383</v>
      </c>
      <c r="K56" s="32"/>
      <c r="L56" s="33"/>
      <c r="M56" s="62"/>
      <c r="N56" s="35"/>
      <c r="O56" s="15"/>
    </row>
    <row r="57" spans="1:15">
      <c r="A57" s="30">
        <v>2</v>
      </c>
      <c r="B57" s="47" t="s">
        <v>1384</v>
      </c>
      <c r="C57" s="32"/>
      <c r="D57" s="33"/>
      <c r="E57" s="34"/>
      <c r="F57" s="35"/>
      <c r="G57" s="15"/>
      <c r="I57" s="58" t="s">
        <v>1338</v>
      </c>
      <c r="J57" s="52" t="s">
        <v>1385</v>
      </c>
      <c r="K57" s="52"/>
      <c r="L57" s="52"/>
      <c r="M57" s="52"/>
      <c r="N57" s="52"/>
      <c r="O57" s="52"/>
    </row>
    <row r="58" spans="1:15">
      <c r="A58" s="23" t="s">
        <v>1357</v>
      </c>
      <c r="B58" s="48" t="s">
        <v>407</v>
      </c>
      <c r="C58" s="25"/>
      <c r="D58" s="26"/>
      <c r="E58" s="27"/>
      <c r="F58" s="28"/>
      <c r="G58" s="29"/>
      <c r="I58" s="30">
        <v>1</v>
      </c>
      <c r="J58" s="60" t="s">
        <v>1386</v>
      </c>
      <c r="K58" s="32"/>
      <c r="L58" s="33"/>
      <c r="M58" s="62"/>
      <c r="N58" s="35"/>
      <c r="O58" s="15"/>
    </row>
    <row r="59" spans="1:15">
      <c r="A59" s="30">
        <v>1</v>
      </c>
      <c r="B59" s="47" t="s">
        <v>408</v>
      </c>
      <c r="C59" s="32"/>
      <c r="D59" s="33"/>
      <c r="E59" s="34"/>
      <c r="F59" s="35"/>
      <c r="G59" s="15"/>
      <c r="I59" s="30">
        <v>2</v>
      </c>
      <c r="J59" s="60" t="s">
        <v>1387</v>
      </c>
      <c r="K59" s="32"/>
      <c r="L59" s="33"/>
      <c r="M59" s="62"/>
      <c r="N59" s="35"/>
      <c r="O59" s="15"/>
    </row>
    <row r="60" spans="1:15">
      <c r="A60" s="30">
        <v>2</v>
      </c>
      <c r="B60" s="47" t="s">
        <v>409</v>
      </c>
      <c r="C60" s="32"/>
      <c r="D60" s="33"/>
      <c r="E60" s="34"/>
      <c r="F60" s="35"/>
      <c r="G60" s="15"/>
      <c r="I60" s="30">
        <v>3</v>
      </c>
      <c r="J60" s="60" t="s">
        <v>1388</v>
      </c>
      <c r="K60" s="32"/>
      <c r="L60" s="33"/>
      <c r="M60" s="62"/>
      <c r="N60" s="35"/>
      <c r="O60" s="15"/>
    </row>
    <row r="61" spans="1:15">
      <c r="A61" s="30">
        <v>3</v>
      </c>
      <c r="B61" s="47" t="s">
        <v>410</v>
      </c>
      <c r="C61" s="32"/>
      <c r="D61" s="33"/>
      <c r="E61" s="34"/>
      <c r="F61" s="35"/>
      <c r="G61" s="15"/>
      <c r="I61" s="30">
        <v>4</v>
      </c>
      <c r="J61" s="60" t="s">
        <v>1389</v>
      </c>
      <c r="K61" s="32"/>
      <c r="L61" s="33"/>
      <c r="M61" s="62"/>
      <c r="N61" s="35"/>
      <c r="O61" s="15"/>
    </row>
    <row r="62" spans="1:15">
      <c r="A62" s="23" t="s">
        <v>1390</v>
      </c>
      <c r="B62" s="40" t="s">
        <v>411</v>
      </c>
      <c r="C62" s="25"/>
      <c r="D62" s="26"/>
      <c r="E62" s="27"/>
      <c r="F62" s="28"/>
      <c r="G62" s="29"/>
      <c r="I62" s="16" t="s">
        <v>1391</v>
      </c>
      <c r="J62" s="17" t="s">
        <v>570</v>
      </c>
      <c r="K62" s="18"/>
      <c r="L62" s="19"/>
      <c r="M62" s="49"/>
      <c r="N62" s="19"/>
      <c r="O62" s="22"/>
    </row>
    <row r="63" spans="1:15">
      <c r="A63" s="30">
        <v>1</v>
      </c>
      <c r="B63" s="40" t="s">
        <v>411</v>
      </c>
      <c r="C63" s="32"/>
      <c r="D63" s="33"/>
      <c r="E63" s="34"/>
      <c r="F63" s="35"/>
      <c r="G63" s="15"/>
      <c r="I63" s="41" t="s">
        <v>1321</v>
      </c>
      <c r="J63" s="52" t="s">
        <v>570</v>
      </c>
      <c r="K63" s="42"/>
      <c r="L63" s="43"/>
      <c r="M63" s="53"/>
      <c r="N63" s="45"/>
      <c r="O63" s="46"/>
    </row>
    <row r="64" spans="1:15">
      <c r="A64" s="16"/>
      <c r="B64" s="17"/>
      <c r="C64" s="18"/>
      <c r="D64" s="19"/>
      <c r="E64" s="49"/>
      <c r="F64" s="21"/>
      <c r="G64" s="22"/>
      <c r="I64" s="63">
        <v>1</v>
      </c>
      <c r="J64" s="64" t="s">
        <v>570</v>
      </c>
      <c r="K64" s="65"/>
      <c r="L64" s="66"/>
      <c r="M64" s="67"/>
      <c r="N64" s="68"/>
      <c r="O64" s="69"/>
    </row>
    <row r="65" spans="1:15">
      <c r="A65" s="41"/>
      <c r="B65" s="52"/>
      <c r="C65" s="42"/>
      <c r="D65" s="43"/>
      <c r="E65" s="53"/>
      <c r="F65" s="45"/>
      <c r="G65" s="46"/>
      <c r="I65" s="16" t="s">
        <v>1392</v>
      </c>
      <c r="J65" s="17" t="s">
        <v>571</v>
      </c>
      <c r="K65" s="18"/>
      <c r="L65" s="19"/>
      <c r="M65" s="49"/>
      <c r="N65" s="21"/>
      <c r="O65" s="22"/>
    </row>
    <row r="66" spans="1:15">
      <c r="A66" s="30"/>
      <c r="B66" s="47"/>
      <c r="C66" s="32"/>
      <c r="D66" s="33"/>
      <c r="E66" s="54"/>
      <c r="F66" s="35"/>
      <c r="G66" s="15"/>
      <c r="I66" s="41" t="s">
        <v>1321</v>
      </c>
      <c r="J66" s="52" t="s">
        <v>571</v>
      </c>
      <c r="K66" s="42"/>
      <c r="L66" s="43"/>
      <c r="M66" s="53"/>
      <c r="N66" s="45"/>
      <c r="O66" s="46"/>
    </row>
    <row r="67" spans="1:15">
      <c r="A67" s="30"/>
      <c r="B67" s="55"/>
      <c r="C67" s="32"/>
      <c r="D67" s="33"/>
      <c r="E67" s="54"/>
      <c r="F67" s="35"/>
      <c r="G67" s="15"/>
      <c r="I67" s="30">
        <v>1</v>
      </c>
      <c r="J67" s="60" t="s">
        <v>572</v>
      </c>
      <c r="K67" s="11"/>
      <c r="L67" s="12"/>
      <c r="M67" s="13"/>
      <c r="N67" s="12"/>
      <c r="O67" s="15"/>
    </row>
    <row r="68" spans="1:15">
      <c r="A68" s="30"/>
      <c r="B68" s="37"/>
      <c r="C68" s="32"/>
      <c r="D68" s="33"/>
      <c r="E68" s="54"/>
      <c r="F68" s="35"/>
      <c r="G68" s="15"/>
      <c r="I68" s="30">
        <v>2</v>
      </c>
      <c r="J68" s="39" t="s">
        <v>573</v>
      </c>
      <c r="K68" s="70"/>
      <c r="L68" s="71"/>
      <c r="M68" s="72"/>
      <c r="N68" s="71"/>
      <c r="O68" s="70"/>
    </row>
    <row r="69" spans="1:15">
      <c r="A69" s="30"/>
      <c r="B69" s="37"/>
      <c r="C69" s="32"/>
      <c r="D69" s="33"/>
      <c r="E69" s="54"/>
      <c r="F69" s="35"/>
      <c r="G69" s="15"/>
      <c r="I69" s="9">
        <v>3</v>
      </c>
      <c r="J69" s="39" t="s">
        <v>582</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执行库</vt:lpstr>
      <vt:lpstr>执行库统计表</vt:lpstr>
      <vt:lpstr>到户产业项目明细表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2021-11-11T11:19:00Z</dcterms:created>
  <dcterms:modified xsi:type="dcterms:W3CDTF">2024-10-18T04:04:39Z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963FD557C5B6477489829A253FDAABE2_13</vt:lpwstr>
  </property>
</Properties>
</file>