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74" windowHeight="8725" tabRatio="516"/>
  </bookViews>
  <sheets>
    <sheet name="第三批自治区衔接资金计划表" sheetId="43" r:id="rId1"/>
    <sheet name="统计表 " sheetId="41" r:id="rId2"/>
    <sheet name="项目分类统计表定" sheetId="3" state="hidden" r:id="rId3"/>
  </sheets>
  <definedNames>
    <definedName name="_xlnm._FilterDatabase" localSheetId="0" hidden="1">第三批自治区衔接资金计划表!$A$6:$AV$105</definedName>
    <definedName name="_xlnm._FilterDatabase" localSheetId="1" hidden="1">'统计表 '!$A$4:$K$96</definedName>
    <definedName name="_xlnm.Print_Area" localSheetId="1">'统计表 '!$A$1:$G$96</definedName>
    <definedName name="_xlnm.Print_Titles" localSheetId="1">'统计表 '!$3:$4</definedName>
    <definedName name="_xlnm.Print_Titles" localSheetId="0">第三批自治区衔接资金计划表!$3:$5</definedName>
    <definedName name="_xlnm.Print_Area" localSheetId="0">第三批自治区衔接资金计划表!$A$1:$AV$105</definedName>
  </definedNames>
  <calcPr calcId="144525"/>
</workbook>
</file>

<file path=xl/sharedStrings.xml><?xml version="1.0" encoding="utf-8"?>
<sst xmlns="http://schemas.openxmlformats.org/spreadsheetml/2006/main" count="828" uniqueCount="313">
  <si>
    <t>附件4</t>
  </si>
  <si>
    <t xml:space="preserve"> </t>
  </si>
  <si>
    <t>克州阿克陶县2024巩固拓展脱贫攻坚成果和乡村振兴项目计划（第三批自治区衔接资金项目计划）</t>
  </si>
  <si>
    <t>序号</t>
  </si>
  <si>
    <t>项目库编号(A)</t>
  </si>
  <si>
    <t xml:space="preserve">年度 </t>
  </si>
  <si>
    <t>项目名称(B)</t>
  </si>
  <si>
    <t>项目类别(C)</t>
  </si>
  <si>
    <t>项目子类型(D)</t>
  </si>
  <si>
    <t>建设性质（新建、扩建）     (E)</t>
  </si>
  <si>
    <t>实施地点（具体到村）(F)</t>
  </si>
  <si>
    <t>建设起止时间</t>
  </si>
  <si>
    <t>主要建设内容 (G)</t>
  </si>
  <si>
    <t>项目个数</t>
  </si>
  <si>
    <t>建设规模(H)</t>
  </si>
  <si>
    <t>收益情况</t>
  </si>
  <si>
    <t>资金规模（I）</t>
  </si>
  <si>
    <t>到位资金</t>
  </si>
  <si>
    <t>资金来源</t>
  </si>
  <si>
    <t>责任部门及责任人（K）</t>
  </si>
  <si>
    <t>简要绩效目标(L)</t>
  </si>
  <si>
    <t>简要利益机制</t>
  </si>
  <si>
    <t>入库时间(M)</t>
  </si>
  <si>
    <t>审批文号(N)</t>
  </si>
  <si>
    <t>备注</t>
  </si>
  <si>
    <t>户</t>
  </si>
  <si>
    <t>人</t>
  </si>
  <si>
    <t>中央衔接(J)</t>
  </si>
  <si>
    <t>中央衔接</t>
  </si>
  <si>
    <t>自治区衔接</t>
  </si>
  <si>
    <r>
      <rPr>
        <b/>
        <sz val="18"/>
        <rFont val="宋体"/>
        <charset val="134"/>
      </rPr>
      <t>地方政府债券(J</t>
    </r>
    <r>
      <rPr>
        <b/>
        <vertAlign val="subscript"/>
        <sz val="18"/>
        <rFont val="宋体"/>
        <charset val="134"/>
      </rPr>
      <t>4</t>
    </r>
    <r>
      <rPr>
        <b/>
        <sz val="18"/>
        <rFont val="宋体"/>
        <charset val="134"/>
      </rPr>
      <t>)</t>
    </r>
  </si>
  <si>
    <t>州级配套资金</t>
  </si>
  <si>
    <t>县级配套资金</t>
  </si>
  <si>
    <t>其他资金(J5)</t>
  </si>
  <si>
    <t>备注（其他资金名称）</t>
  </si>
  <si>
    <t>企业投资</t>
  </si>
  <si>
    <t>建设单位</t>
  </si>
  <si>
    <t>建设单位责任人</t>
  </si>
  <si>
    <r>
      <rPr>
        <b/>
        <sz val="18"/>
        <rFont val="宋体"/>
        <charset val="134"/>
      </rPr>
      <t>项目主管单位（K</t>
    </r>
    <r>
      <rPr>
        <b/>
        <vertAlign val="subscript"/>
        <sz val="18"/>
        <rFont val="宋体"/>
        <charset val="134"/>
      </rPr>
      <t>1</t>
    </r>
    <r>
      <rPr>
        <b/>
        <sz val="18"/>
        <rFont val="宋体"/>
        <charset val="134"/>
      </rPr>
      <t>)</t>
    </r>
  </si>
  <si>
    <t>项目主管责任人（K2)</t>
  </si>
  <si>
    <t>县级分管领导</t>
  </si>
  <si>
    <t>乡村振兴任务（第一批）</t>
  </si>
  <si>
    <t>乡村振兴任务（第二批）</t>
  </si>
  <si>
    <t>乡村振兴任务（预计到位）</t>
  </si>
  <si>
    <t>以工代赈任务（第一批）</t>
  </si>
  <si>
    <t>以工代赈任务（第二批）</t>
  </si>
  <si>
    <t>以工代赈任务（预计到位）</t>
  </si>
  <si>
    <t>少数民族发展任务（第一批）</t>
  </si>
  <si>
    <t>少数民族发展任务（第二批）</t>
  </si>
  <si>
    <t>少数民族发展任务（预计到位）</t>
  </si>
  <si>
    <t>欠发达国有农场巩固提升任务（第一批）</t>
  </si>
  <si>
    <t>欠发达国有农场巩固提升任务（预计到位）</t>
  </si>
  <si>
    <t>自治区衔接(第一批)</t>
  </si>
  <si>
    <t>自治区衔接(第二批)</t>
  </si>
  <si>
    <t>自治区衔接(第三批)</t>
  </si>
  <si>
    <t>自治区衔接(预计到位)</t>
  </si>
  <si>
    <t>合计</t>
  </si>
  <si>
    <t>一级</t>
  </si>
  <si>
    <t>产业发展</t>
  </si>
  <si>
    <t>二级</t>
  </si>
  <si>
    <t>生产项目</t>
  </si>
  <si>
    <t>三级</t>
  </si>
  <si>
    <t>种植业基地</t>
  </si>
  <si>
    <t>AKT-DHJB-001-1</t>
  </si>
  <si>
    <t>2024年</t>
  </si>
  <si>
    <t>阿克陶县种植业补助项目</t>
  </si>
  <si>
    <t>种植业</t>
  </si>
  <si>
    <t>新建</t>
  </si>
  <si>
    <t>阿克陶镇、玉麦镇、塔尔乡、皮拉勒乡、加马铁热克乡、喀热开其克乡、巴仁乡、恰尔隆镇、克孜勒陶镇</t>
  </si>
  <si>
    <t>2024年1月-2024年12月</t>
  </si>
  <si>
    <t>种植业共23项计划补助2004.741728万元，其中，主要粮食作物单产量提升7项1876.386687万元；深松整地补助项目2项17.406327万元；滴灌灌溉5项44.74181万元；发展设施种植（菜苗）4项41.985万元；发展设施种植（棚膜）1项17.3429万元；发展设施种植（食用菌）10.594万元；大棚改造2项3.555万元；拱棚提升改造补助项目12.73万元；具体情况如下：
阿克陶镇3项计划补助180.04755万元，其中，主要粮食作物单产量提升1项计划投资178.99905万元；发展设施种植（菜苗）1项0.6885万元；大棚改造1项0.36万元；
巴仁乡3项计划补助283.62939万元，其中，主要粮食作物单产量提升1项计划投资281.9025万元；滴灌灌溉1项1.00239万元；发展设施种植（菜苗）1项0.7245万元；
加马铁热克乡2项计划补助242.247625万元，其中，主要粮食作物单产量提升1项计划投资229.527745万元；滴灌灌溉1项12.71988万元；
喀热开其克乡2项计划补助93.0908万元，其中，主要粮食作物单产量提升1项计划投资92.42054万元；滴灌灌溉1项0.67026万元；
克孜勒陶镇1项计划补助3.195万元，其中，大棚改造1项3.195万元；
皮拉勒乡3项计划补助638.810358万元，其中，主要粮食作物单产量提升1项计划投资606.869502万元；深松整地补助项目1项13.555992万元；滴灌灌溉1项18.384864万元；
恰尔隆镇3项计划补助44.7569万元，其中，发展设施种植（菜苗）1项26.82万元；发展设施种植（棚膜）1项17.3429万元；发展设施种植（食用菌）10.594万元；
塔尔乡1项计划补助2.637万元，其中，主要粮食作物单产量提升1项计划投资2.637万元；
玉麦镇5项计划补助516.327105万元，其中，主要粮食作物单产量提升1项计划投资484.03035万元；深松整地补助项目1项3.850335万元；滴灌灌溉1项11.96442万元；发展设施种植（菜苗）1项13.752万元；大棚提升改造1项2.73万元。</t>
  </si>
  <si>
    <t>农业农村局</t>
  </si>
  <si>
    <t>纵瑞利</t>
  </si>
  <si>
    <t>杨涛</t>
  </si>
  <si>
    <t>通过项目实施，扶持本村农户继续扩大生产规模，提升农户积极性；激发群众创业就业热情，拓宽群众就业增收渠道，促进农户不断增收创收，进一步提高群众的经济收入，加强群众的幸福感与获得感。</t>
  </si>
  <si>
    <t>壮大发展入户项目，可巩固拓展已脱贫户（含监测帮扶家庭）产业发展，进一步带动自身经济增长；确保已脱贫户（含监测帮扶家庭）脱贫后稳得住，有产业，能发展；激发内生动力，确保脱贫后能发展</t>
  </si>
  <si>
    <t>陶党农领办发〔2024〕7号</t>
  </si>
  <si>
    <t>养殖业基地</t>
  </si>
  <si>
    <t>水产养殖业发展</t>
  </si>
  <si>
    <t>林草基地建设</t>
  </si>
  <si>
    <t>休闲农业与乡村旅游</t>
  </si>
  <si>
    <t>光伏电站建设</t>
  </si>
  <si>
    <t>加工流通项目</t>
  </si>
  <si>
    <t>农产品仓储保鲜冷链基础设施建设</t>
  </si>
  <si>
    <t>产地初加工和精深加工</t>
  </si>
  <si>
    <t>市场建设和农村电商物流</t>
  </si>
  <si>
    <t>品牌打造和展销平台</t>
  </si>
  <si>
    <t>配套基础设施项目</t>
  </si>
  <si>
    <t>小型农田水利设施建设(排碱渠、节水灌溉、防渗渠建设、其它乡村振兴有关的农田水利建设)</t>
  </si>
  <si>
    <t>产业园（区）</t>
  </si>
  <si>
    <t>其他（合作社补助、壮大村集体经济）</t>
  </si>
  <si>
    <t>AKT24-ZD6-03</t>
  </si>
  <si>
    <r>
      <rPr>
        <sz val="16"/>
        <rFont val="Times New Roman"/>
        <charset val="134"/>
      </rPr>
      <t>2024</t>
    </r>
    <r>
      <rPr>
        <sz val="16"/>
        <rFont val="宋体"/>
        <charset val="134"/>
      </rPr>
      <t>年</t>
    </r>
  </si>
  <si>
    <t>克州阿克陶县布伦口乡苏巴什村、布伦口村、恰克尔艾格勒村、盖孜村2024年壮大村集体经济项目（附属配套设施建设项目）</t>
  </si>
  <si>
    <t>布伦口乡苏巴什村、布伦口村、恰克尔艾格勒村、盖孜村</t>
  </si>
  <si>
    <t>2024年8月-2024年11月</t>
  </si>
  <si>
    <t>采购安装4套房车及完善附属设施，建设结构基础、进行场地平整、铺设电力线路、给水排水管道及化粪池等附属设施。</t>
  </si>
  <si>
    <t>布伦口乡</t>
  </si>
  <si>
    <t>库尔班艾力·买买提艾力</t>
  </si>
  <si>
    <t>通过实施项目提升营地车附属设施条件，持续吸引客流量，增加旅游产业发展动力，收取租金收益，增加村集体经济收入及提高当地群众收入</t>
  </si>
  <si>
    <r>
      <rPr>
        <sz val="16"/>
        <rFont val="宋体"/>
        <charset val="134"/>
      </rPr>
      <t>一是将营地车租赁给辖区引进的旅游公司，收取租金增加村集体收入，预计年增加村集体经济</t>
    </r>
    <r>
      <rPr>
        <sz val="16"/>
        <rFont val="Times New Roman"/>
        <charset val="134"/>
      </rPr>
      <t>0.8</t>
    </r>
    <r>
      <rPr>
        <sz val="16"/>
        <rFont val="宋体"/>
        <charset val="134"/>
      </rPr>
      <t>至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万元；二是带动吸纳周边村庄富余劳动力人就业，人均年增收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万元；三是带动旅游产业发展，吸引及增加客流量，带动附近农户开饭店或民宿增收，四是集体经济收益再分配扶持脱贫人口，带动部分脱贫人口（监测对象）就业村公益岗位持续增收。</t>
    </r>
  </si>
  <si>
    <t>陶党农领办发〔2024〕11号</t>
  </si>
  <si>
    <t>AKT24-ZD6-04</t>
  </si>
  <si>
    <t>克州阿克陶县木吉乡昆提别斯村布拉克村2024年壮大村集体经济项目（第二批房车采购）</t>
  </si>
  <si>
    <t>木吉乡昆提别斯村、布拉克村</t>
  </si>
  <si>
    <t>2024年8月-2024年10月</t>
  </si>
  <si>
    <t>木吉乡火山口景区建设房车营地，采购房车3台及其他附属设施，火山口景区每年预计支付租金3万，火山口景区带动2名木吉乡牧民就业。</t>
  </si>
  <si>
    <t>木吉乡</t>
  </si>
  <si>
    <t>赵振龙</t>
  </si>
  <si>
    <t>通过实施房车采购项目，有效提升木吉乡火山口景区游客提供舒适的旅行环境，为旅行者增加灵活性和自由度，让旅行者在旅途中感到宾至如归。增加游客量，提升牧民收入。</t>
  </si>
  <si>
    <r>
      <rPr>
        <sz val="16"/>
        <rFont val="Times New Roman"/>
        <charset val="134"/>
      </rPr>
      <t>1</t>
    </r>
    <r>
      <rPr>
        <sz val="16"/>
        <rFont val="宋体"/>
        <charset val="134"/>
      </rPr>
      <t>、房车采购项目交由新疆帕米尔旅游公司运营，每年预计支付租金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万元，每个村</t>
    </r>
    <r>
      <rPr>
        <sz val="16"/>
        <rFont val="Times New Roman"/>
        <charset val="134"/>
      </rPr>
      <t>1.5</t>
    </r>
    <r>
      <rPr>
        <sz val="16"/>
        <rFont val="宋体"/>
        <charset val="134"/>
      </rPr>
      <t>万元，产权归村委会所有，房车租金归村集体收益。</t>
    </r>
    <r>
      <rPr>
        <sz val="16"/>
        <rFont val="Times New Roman"/>
        <charset val="134"/>
      </rPr>
      <t xml:space="preserve">
2</t>
    </r>
    <r>
      <rPr>
        <sz val="16"/>
        <rFont val="宋体"/>
        <charset val="134"/>
      </rPr>
      <t>、增加村集体经济，提供创业就业岗位，增加可持续稳定收入；预计带动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名木吉乡人员就业，预计每人每年增收</t>
    </r>
    <r>
      <rPr>
        <sz val="16"/>
        <rFont val="Times New Roman"/>
        <charset val="134"/>
      </rPr>
      <t>2-3</t>
    </r>
    <r>
      <rPr>
        <sz val="16"/>
        <rFont val="宋体"/>
        <charset val="134"/>
      </rPr>
      <t>万元。</t>
    </r>
    <r>
      <rPr>
        <sz val="16"/>
        <rFont val="Times New Roman"/>
        <charset val="134"/>
      </rPr>
      <t xml:space="preserve">
3</t>
    </r>
    <r>
      <rPr>
        <sz val="16"/>
        <rFont val="宋体"/>
        <charset val="134"/>
      </rPr>
      <t>、带动旅游产业发展，吸引及增加客流量，带动农户开饭店或民宿增收。</t>
    </r>
    <r>
      <rPr>
        <sz val="16"/>
        <rFont val="Times New Roman"/>
        <charset val="134"/>
      </rPr>
      <t xml:space="preserve">
4</t>
    </r>
    <r>
      <rPr>
        <sz val="16"/>
        <rFont val="宋体"/>
        <charset val="134"/>
      </rPr>
      <t>、集体经济收益再分配扶持脱贫人口，带动部分脱贫人口（监测对象）就业，招收村公益岗位持续增收。</t>
    </r>
  </si>
  <si>
    <t>AKT24-ZD6-05</t>
  </si>
  <si>
    <t>克州阿克陶县塔尔乡巴格村2024年壮大村集体经济项目（民宿提升改造）</t>
  </si>
  <si>
    <t>塔尔乡巴格村</t>
  </si>
  <si>
    <t>2024年9月-2024年12月</t>
  </si>
  <si>
    <t>地面硬化200平方及相关附属设施。</t>
  </si>
  <si>
    <t>塔尔乡</t>
  </si>
  <si>
    <t>买吾甫沙·买尔旦沙</t>
  </si>
  <si>
    <r>
      <rPr>
        <sz val="16"/>
        <rFont val="宋体"/>
        <charset val="134"/>
      </rPr>
      <t>以村股份经济合作社或者旅游企业承包的经营模式，发展特色旅游业。不断壮大村集体经济，增加脱贫人口（监测对象）帮扶收益，持续稳定收入，增加产业发展动力。直接带动至少两人就业，每人每月</t>
    </r>
    <r>
      <rPr>
        <sz val="16"/>
        <rFont val="Times New Roman"/>
        <charset val="134"/>
      </rPr>
      <t>2500</t>
    </r>
    <r>
      <rPr>
        <sz val="16"/>
        <rFont val="宋体"/>
        <charset val="134"/>
      </rPr>
      <t>元左右。</t>
    </r>
  </si>
  <si>
    <r>
      <rPr>
        <sz val="16"/>
        <rFont val="宋体"/>
        <charset val="134"/>
      </rPr>
      <t>以村股份经济合作社或者旅游企业承包的经营模式，发展特色旅游业。不断壮大村集体经济，增加脱贫人口（监测对象）帮扶收益，持续稳定收入，增加产业发展动力。项目实施有效的促进阿克陶县旅游业的发展，为农牧民进一步增收致富，预计壮大村集体经济年收入</t>
    </r>
    <r>
      <rPr>
        <sz val="16"/>
        <rFont val="Times New Roman"/>
        <charset val="134"/>
      </rPr>
      <t>1.28</t>
    </r>
    <r>
      <rPr>
        <sz val="16"/>
        <rFont val="宋体"/>
        <charset val="134"/>
      </rPr>
      <t>万元。项目将辐射带动脱贫户</t>
    </r>
    <r>
      <rPr>
        <sz val="16"/>
        <rFont val="Times New Roman"/>
        <charset val="134"/>
      </rPr>
      <t>45</t>
    </r>
    <r>
      <rPr>
        <sz val="16"/>
        <rFont val="宋体"/>
        <charset val="134"/>
      </rPr>
      <t>户</t>
    </r>
    <r>
      <rPr>
        <sz val="16"/>
        <rFont val="Times New Roman"/>
        <charset val="134"/>
      </rPr>
      <t>253</t>
    </r>
    <r>
      <rPr>
        <sz val="16"/>
        <rFont val="宋体"/>
        <charset val="134"/>
      </rPr>
      <t>人</t>
    </r>
  </si>
  <si>
    <t>AKT24-ZD6-06</t>
  </si>
  <si>
    <t>克州阿克陶县克孜勒陶镇塔木村2024年度扶持发展新型农村集体经济（引水）建设项目</t>
  </si>
  <si>
    <t>克孜勒陶镇塔木村</t>
  </si>
  <si>
    <t>2024年8月-2024年12月</t>
  </si>
  <si>
    <t>铺设PE管道200mm4900米，增大100亩饲草料地供水量以解决土地用水问题。</t>
  </si>
  <si>
    <t>克孜勒陶镇</t>
  </si>
  <si>
    <t>阿不来提·塞买尔</t>
  </si>
  <si>
    <r>
      <rPr>
        <sz val="16"/>
        <rFont val="宋体"/>
        <charset val="134"/>
      </rPr>
      <t>通过</t>
    </r>
    <r>
      <rPr>
        <sz val="16"/>
        <rFont val="Times New Roman"/>
        <charset val="134"/>
      </rPr>
      <t>“</t>
    </r>
    <r>
      <rPr>
        <sz val="16"/>
        <rFont val="宋体"/>
        <charset val="134"/>
      </rPr>
      <t>党支部</t>
    </r>
    <r>
      <rPr>
        <sz val="16"/>
        <rFont val="Times New Roman"/>
        <charset val="134"/>
      </rPr>
      <t>+</t>
    </r>
    <r>
      <rPr>
        <sz val="16"/>
        <rFont val="宋体"/>
        <charset val="134"/>
      </rPr>
      <t>村股份经济合作社</t>
    </r>
    <r>
      <rPr>
        <sz val="16"/>
        <rFont val="Times New Roman"/>
        <charset val="134"/>
      </rPr>
      <t>”</t>
    </r>
    <r>
      <rPr>
        <sz val="16"/>
        <rFont val="宋体"/>
        <charset val="134"/>
      </rPr>
      <t>运行模式，发展特色种植业。不断壮大村集体经济，增加脱贫人口（监测对象）帮扶收益，持续稳定收入，增加产业发展动力。</t>
    </r>
  </si>
  <si>
    <r>
      <rPr>
        <sz val="16"/>
        <rFont val="宋体"/>
        <charset val="134"/>
      </rPr>
      <t>通过党支部和村股份经济合作社的模式，提供就业岗位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个，月工资</t>
    </r>
    <r>
      <rPr>
        <sz val="16"/>
        <rFont val="Times New Roman"/>
        <charset val="134"/>
      </rPr>
      <t>2000</t>
    </r>
    <r>
      <rPr>
        <sz val="16"/>
        <rFont val="宋体"/>
        <charset val="134"/>
      </rPr>
      <t>元左右，这不仅解决脱贫户的就业问题，还会提高他们的收入水平。同时，还购买本地群众的牛羊粪来提高群众的收入，试种高效饲草料来带动本村群众种植业技术的提高。</t>
    </r>
  </si>
  <si>
    <t>AKT24-ZD6-07</t>
  </si>
  <si>
    <t>克州阿克陶县加马铁热克乡喀什博依村2024年度扶持发展新型农村集体经济建设项目（机械采购）</t>
  </si>
  <si>
    <t>加马铁热克乡喀什博依村</t>
  </si>
  <si>
    <t xml:space="preserve">2024年8月-2024年10月 采购一台8吨级履带式液压小型挖掘机以及其他配套设施。
</t>
  </si>
  <si>
    <t>加马铁热克乡</t>
  </si>
  <si>
    <t>热米拉·木合塔尔</t>
  </si>
  <si>
    <t>通过实施该项目，可带动本村人员就业，收益可壮大村集体经济。</t>
  </si>
  <si>
    <t>通过实施该项目，将挖掘机对外出租，通过收取租金可壮大村集体经济，持续稳定收入，增加产业发展动力。</t>
  </si>
  <si>
    <t>AKT24-ZD6-08</t>
  </si>
  <si>
    <t>克州阿克陶县恰尔隆镇巴勒达灵窝孜村2024年壮大村集体建设项目</t>
  </si>
  <si>
    <t>恰尔隆镇巴勒达灵窝孜村</t>
  </si>
  <si>
    <t>计划购买2台旋耕机16万元、5台秸秆还田粉碎机5万元，起垄机5台5万，5个弥雾机1.2万元，汽油打药机6台1.8万元，三轮车2个3万元，预计投资共32万元。</t>
  </si>
  <si>
    <t>恰尔隆镇</t>
  </si>
  <si>
    <t>张宝贵</t>
  </si>
  <si>
    <r>
      <rPr>
        <sz val="16"/>
        <rFont val="宋体"/>
        <charset val="134"/>
      </rPr>
      <t>大棚产业作为巴勒达灵窝孜村的支柱产业，为增加村集体经济收入，为我村大棚区种植户创造便利购买农用机械，同时壮大村集体经济、还可以带动我村群众至少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人就业，项目实施成熟后每年还能够给困难群体进行分红等，为进一步巩固乡村振兴有效衔接奠定坚实基础。</t>
    </r>
  </si>
  <si>
    <t>大棚产业作为巴勒达灵窝孜村的支柱产业，为我村大棚区种植户创造便利购买农用机械、同时增加村集体收入，促进群众就业、逐渐再带动群众机械化种植、促进乡村振兴目标。</t>
  </si>
  <si>
    <t>产业服务支撑项目</t>
  </si>
  <si>
    <t>智慧（数字）农业</t>
  </si>
  <si>
    <t>产业科技服务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</si>
  <si>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</si>
  <si>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</si>
  <si>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</si>
  <si>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</si>
  <si>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</si>
  <si>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</si>
  <si>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</si>
  <si>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防贫保险（基金）</t>
  </si>
  <si>
    <t>就业项目</t>
  </si>
  <si>
    <t>务工补助</t>
  </si>
  <si>
    <t>交通费补助</t>
  </si>
  <si>
    <t>生产奖补、劳务补助等</t>
  </si>
  <si>
    <t>就业培训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</si>
  <si>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</si>
  <si>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</si>
  <si>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</si>
  <si>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</si>
  <si>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</si>
  <si>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</si>
  <si>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</si>
  <si>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</si>
  <si>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</si>
  <si>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</si>
  <si>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公益性岗位</t>
  </si>
  <si>
    <t>乡村建设行动</t>
  </si>
  <si>
    <t>农村基础设施（含产业基础设施配套）</t>
  </si>
  <si>
    <t>村庄规划编制（含修编）补助</t>
  </si>
  <si>
    <t>农村道路（县乡之间、乡乡之间、乡村之间及其沿线管理、服务等附属设施；道路安全生命防护工程、危旧桥梁改造；乡级客货运输站场、招呼站；村内道路、通户路等）</t>
  </si>
  <si>
    <t>产业路、资源路、旅游路建设</t>
  </si>
  <si>
    <t>农村供水保障（饮水安全）设施建设</t>
  </si>
  <si>
    <t>电力设施及维修改造</t>
  </si>
  <si>
    <t>AKT24-ZD6-09</t>
  </si>
  <si>
    <t>克州阿克陶县恰尔隆镇喀依孜村壮大村集体建设项目</t>
  </si>
  <si>
    <t>恰尔隆镇喀依孜村</t>
  </si>
  <si>
    <t xml:space="preserve">计划采购恒温设备10台，提供安装服务。参数为农业电采暖风机45KW；智能配电控制柜XL-2；棚内电缆（90*3+1）50米；
</t>
  </si>
  <si>
    <r>
      <rPr>
        <sz val="16"/>
        <rFont val="宋体"/>
        <charset val="134"/>
      </rPr>
      <t>以增强村集体经济实力为目标，不断增强村级集体经济自身的</t>
    </r>
    <r>
      <rPr>
        <sz val="16"/>
        <rFont val="Times New Roman"/>
        <charset val="134"/>
      </rPr>
      <t>“</t>
    </r>
    <r>
      <rPr>
        <sz val="16"/>
        <rFont val="宋体"/>
        <charset val="134"/>
      </rPr>
      <t>造血</t>
    </r>
    <r>
      <rPr>
        <sz val="16"/>
        <rFont val="Times New Roman"/>
        <charset val="134"/>
      </rPr>
      <t>”</t>
    </r>
    <r>
      <rPr>
        <sz val="16"/>
        <rFont val="宋体"/>
        <charset val="134"/>
      </rPr>
      <t>功能和综合实力。每棚计划增收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万元，壮大村集体经济，预计带动劳动力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人，创造公益性岗位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人，扶持收入不稳定户</t>
    </r>
    <r>
      <rPr>
        <sz val="16"/>
        <rFont val="Times New Roman"/>
        <charset val="134"/>
      </rPr>
      <t>2-3</t>
    </r>
    <r>
      <rPr>
        <sz val="16"/>
        <rFont val="宋体"/>
        <charset val="134"/>
      </rPr>
      <t>户。</t>
    </r>
  </si>
  <si>
    <t>通过实施本项目完善大棚产业发展保障基础设施，打造采摘示范街，种植特色蔬菜，以全面提升全村农产品质量，实现种植品种集约化、规模化、多元化为目标，进一步壮大村集体经济，助推乡村振兴战略努力提升辖区群众的幸福感、获得感。</t>
  </si>
  <si>
    <t>数字乡村建设（信息通信基础设施建设、数字化、智能化建设等）</t>
  </si>
  <si>
    <t>农村清洁能源设施（燃气、户用光伏、风电、水电、农村生物质能源、北方地区清洁取暖等）</t>
  </si>
  <si>
    <t>农业农村基础设施中长期贷款贴息</t>
  </si>
  <si>
    <t>其他（防洪工程、排碱渠，渠道清淤）</t>
  </si>
  <si>
    <t>人居环境整治</t>
  </si>
  <si>
    <t>农村卫生厕所改造（户用、公共厕所）</t>
  </si>
  <si>
    <t>农村污水治理</t>
  </si>
  <si>
    <t>农村垃圾治理</t>
  </si>
  <si>
    <t>村容村貌提升</t>
  </si>
  <si>
    <t>农村公共服务</t>
  </si>
  <si>
    <t>乡村学校建设或改造（含幼儿园）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</si>
  <si>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</si>
  <si>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</si>
  <si>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</si>
  <si>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</si>
  <si>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</si>
  <si>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</si>
  <si>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</si>
  <si>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</si>
  <si>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产业发展工程</t>
  </si>
  <si>
    <t>就业发展工程</t>
  </si>
  <si>
    <t>必要基础设施建设</t>
  </si>
  <si>
    <t>易地扶贫搬迁贷款债劵贴息补助</t>
  </si>
  <si>
    <t>巩固三保障成果</t>
  </si>
  <si>
    <t>住房</t>
  </si>
  <si>
    <t>农村危房改造等农房改造</t>
  </si>
  <si>
    <t>教育</t>
  </si>
  <si>
    <t>享受"雨露计划+"职业教育补助</t>
  </si>
  <si>
    <t>饮水</t>
  </si>
  <si>
    <t>农村饮水安全巩固提升</t>
  </si>
  <si>
    <t>项目管理费</t>
  </si>
  <si>
    <t>其他</t>
  </si>
  <si>
    <t>少数民族特色村寨建设项目</t>
  </si>
  <si>
    <t>困难群众饮用低氟茶</t>
  </si>
  <si>
    <t>……</t>
  </si>
  <si>
    <t>克州阿克陶县巩固拓展脱贫攻坚成果和乡村振兴项目计划（第三批自治区衔接资金项目计划）分类统计表</t>
  </si>
  <si>
    <t>项目类别</t>
  </si>
  <si>
    <t>建设规模</t>
  </si>
  <si>
    <t>资金规模</t>
  </si>
  <si>
    <t>单位</t>
  </si>
  <si>
    <t>规模</t>
  </si>
  <si>
    <t>万元</t>
  </si>
  <si>
    <t>占报备批次资金比例（%）</t>
  </si>
  <si>
    <t>项</t>
  </si>
  <si>
    <t>亩</t>
  </si>
  <si>
    <t>个</t>
  </si>
  <si>
    <t>个/座</t>
  </si>
  <si>
    <t>公里/个</t>
  </si>
  <si>
    <t>人次</t>
  </si>
  <si>
    <t>次/场</t>
  </si>
  <si>
    <t>座/所</t>
  </si>
  <si>
    <t>户/个</t>
  </si>
  <si>
    <t>套/个</t>
  </si>
  <si>
    <t>克州***县（市）巩固拓展脱贫攻坚成果和乡村振兴项目库分类统计表（标准格式）</t>
  </si>
  <si>
    <t>一</t>
  </si>
  <si>
    <t>三</t>
  </si>
  <si>
    <t>（一）</t>
  </si>
  <si>
    <t>农村基础设施</t>
  </si>
  <si>
    <t>村庄规划编制（含修编）</t>
  </si>
  <si>
    <t>(1)</t>
  </si>
  <si>
    <t>常规定植</t>
  </si>
  <si>
    <t>农村道路（通村、通户路）</t>
  </si>
  <si>
    <t>(2)</t>
  </si>
  <si>
    <t>种植业基地建设</t>
  </si>
  <si>
    <t>农村供水保障设施建设</t>
  </si>
  <si>
    <t>畜禽养殖</t>
  </si>
  <si>
    <t>农村电网（通生产、生活用电、提高综合电压和供电可靠性）</t>
  </si>
  <si>
    <t>特色养殖</t>
  </si>
  <si>
    <t>数字乡村（信息通信基础设施建设、数字化、智能化建设等）</t>
  </si>
  <si>
    <t>(3)</t>
  </si>
  <si>
    <t>畜禽圈舍</t>
  </si>
  <si>
    <t>(4)</t>
  </si>
  <si>
    <t>防疫和良种项目</t>
  </si>
  <si>
    <t>（二）</t>
  </si>
  <si>
    <t>林果嫁接</t>
  </si>
  <si>
    <t>林果提质增效</t>
  </si>
  <si>
    <t>饲草料地</t>
  </si>
  <si>
    <t>小型饲料加工（设施）设备</t>
  </si>
  <si>
    <t>（三）</t>
  </si>
  <si>
    <t>光伏电站</t>
  </si>
  <si>
    <t>学校建设或改造（含幼儿园）</t>
  </si>
  <si>
    <t>扶贫车间（特色手工基地）建设</t>
  </si>
  <si>
    <t>农村公益性殡葬设施建设</t>
  </si>
  <si>
    <t>市场建设和农村物流</t>
  </si>
  <si>
    <t>其他（便民综合服务设施、文化活动广场、体育设施、村级客运站、公共照明设施等）</t>
  </si>
  <si>
    <t>四</t>
  </si>
  <si>
    <t>小型农田水利设施建设</t>
  </si>
  <si>
    <t>排碱渠</t>
  </si>
  <si>
    <t>节水灌溉</t>
  </si>
  <si>
    <t>防渗渠建设</t>
  </si>
  <si>
    <t>五</t>
  </si>
  <si>
    <t>其它乡村振兴有关的农田水利建设</t>
  </si>
  <si>
    <t>（四）</t>
  </si>
  <si>
    <t>智慧农业</t>
  </si>
  <si>
    <t>享受"雨露计划"职业教育补助</t>
  </si>
  <si>
    <t>科技服务</t>
  </si>
  <si>
    <t>参与"学前学会普通话"行动</t>
  </si>
  <si>
    <t>其他教育类项目</t>
  </si>
  <si>
    <t>健康</t>
  </si>
  <si>
    <t>（五）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</si>
  <si>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</si>
  <si>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</si>
  <si>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</si>
  <si>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</si>
  <si>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</si>
  <si>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</si>
  <si>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</si>
  <si>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二</t>
  </si>
  <si>
    <t>享受农村居民最低生活保障</t>
  </si>
  <si>
    <t>参加城乡居民基本养老保险</t>
  </si>
  <si>
    <t>享受特困人员救助供养</t>
  </si>
  <si>
    <t>劳动奖补</t>
  </si>
  <si>
    <t>接受留守关爱服务</t>
  </si>
  <si>
    <t>接受临时救助</t>
  </si>
  <si>
    <t>六</t>
  </si>
  <si>
    <t>乡村治理和精神文明建设</t>
  </si>
  <si>
    <t>乡村治理</t>
  </si>
  <si>
    <t>开展乡村治理示范创建</t>
  </si>
  <si>
    <t>推进“积分制”“清单式”等管理方式</t>
  </si>
  <si>
    <t>创业补助</t>
  </si>
  <si>
    <t>农村精神文明建设</t>
  </si>
  <si>
    <t>培养“四有”新时代农民</t>
  </si>
  <si>
    <t>移风易俗改革示范县（乡、村）</t>
  </si>
  <si>
    <t>科技文化卫生“三下乡”</t>
  </si>
  <si>
    <t>农村文化项目</t>
  </si>
  <si>
    <t>（五)</t>
  </si>
  <si>
    <t>七</t>
  </si>
  <si>
    <t>八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</si>
</sst>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;[Red]0"/>
    <numFmt numFmtId="178" formatCode="0.00;[Red]0.00"/>
  </numFmts>
  <fonts count="50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sz val="16"/>
      <name val="Times New Roman"/>
      <charset val="134"/>
    </font>
    <font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vertAlign val="subscript"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6" borderId="11" applyNumberFormat="0" applyAlignment="0" applyProtection="0">
      <alignment vertical="center"/>
    </xf>
    <xf numFmtId="0" fontId="35" fillId="16" borderId="8" applyNumberFormat="0" applyAlignment="0" applyProtection="0">
      <alignment vertical="center"/>
    </xf>
    <xf numFmtId="0" fontId="42" fillId="20" borderId="1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48" fillId="0" borderId="0"/>
  </cellStyleXfs>
  <cellXfs count="165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7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77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2" xfId="0" applyNumberFormat="1" applyFont="1" applyFill="1" applyBorder="1" applyAlignment="1" applyProtection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7" fontId="3" fillId="4" borderId="1" xfId="0" applyNumberFormat="1" applyFont="1" applyFill="1" applyBorder="1" applyAlignment="1" applyProtection="1">
      <alignment horizontal="center" vertical="center" wrapText="1"/>
    </xf>
    <xf numFmtId="176" fontId="3" fillId="4" borderId="2" xfId="0" applyNumberFormat="1" applyFont="1" applyFill="1" applyBorder="1" applyAlignment="1" applyProtection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 wrapText="1"/>
    </xf>
    <xf numFmtId="176" fontId="5" fillId="4" borderId="2" xfId="0" applyNumberFormat="1" applyFont="1" applyFill="1" applyBorder="1" applyAlignment="1" applyProtection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8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178" fontId="5" fillId="4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6" fillId="0" borderId="4" xfId="1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justify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_Sheet1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105"/>
  <sheetViews>
    <sheetView showZeros="0" tabSelected="1" view="pageBreakPreview" zoomScale="40" zoomScaleNormal="100" workbookViewId="0">
      <pane xSplit="10" ySplit="6" topLeftCell="K90" activePane="bottomRight" state="frozen"/>
      <selection/>
      <selection pane="topRight"/>
      <selection pane="bottomLeft"/>
      <selection pane="bottomRight" activeCell="C66" sqref="C66"/>
    </sheetView>
  </sheetViews>
  <sheetFormatPr defaultColWidth="8.89189189189189" defaultRowHeight="14.1"/>
  <cols>
    <col min="1" max="1" width="10.2252252252252" style="115" customWidth="1"/>
    <col min="2" max="2" width="12.7297297297297" style="116" customWidth="1"/>
    <col min="3" max="3" width="11.8108108108108" style="117" customWidth="1"/>
    <col min="4" max="4" width="28.1801801801802" style="118" customWidth="1"/>
    <col min="5" max="6" width="21.036036036036" style="118" customWidth="1"/>
    <col min="7" max="7" width="12.7387387387387" style="115" customWidth="1"/>
    <col min="8" max="8" width="35.3153153153153" style="119" customWidth="1"/>
    <col min="9" max="9" width="12.5045045045045" style="119" customWidth="1"/>
    <col min="10" max="10" width="94.3963963963964" style="118" customWidth="1"/>
    <col min="11" max="11" width="10" style="115" customWidth="1"/>
    <col min="12" max="12" width="10.9459459459459" style="115" customWidth="1"/>
    <col min="13" max="14" width="14.3603603603604" style="115" customWidth="1"/>
    <col min="15" max="16" width="28.8918918918919" style="115" customWidth="1"/>
    <col min="17" max="17" width="19.1621621621622" style="115" customWidth="1"/>
    <col min="18" max="20" width="15" style="115" customWidth="1"/>
    <col min="21" max="21" width="16.7927927927928" style="115" customWidth="1"/>
    <col min="22" max="22" width="16.4054054054054" style="115" customWidth="1"/>
    <col min="23" max="23" width="16.3963963963964" style="115" customWidth="1"/>
    <col min="24" max="24" width="18.5225225225225" style="115" customWidth="1"/>
    <col min="25" max="25" width="20.0720720720721" style="115" customWidth="1"/>
    <col min="26" max="26" width="19.4954954954955" style="115" customWidth="1"/>
    <col min="27" max="27" width="21.2342342342342" style="115" customWidth="1"/>
    <col min="28" max="28" width="20.6576576576577" style="115" customWidth="1"/>
    <col min="29" max="31" width="12.7027027027027" style="115" customWidth="1"/>
    <col min="32" max="32" width="16.4054054054054" style="115" customWidth="1"/>
    <col min="33" max="33" width="11.1351351351351" style="115" customWidth="1"/>
    <col min="34" max="35" width="10.9099099099099" style="115" customWidth="1"/>
    <col min="36" max="36" width="11.5855855855856" style="115" customWidth="1"/>
    <col min="37" max="37" width="12.4864864864865" style="115" customWidth="1"/>
    <col min="38" max="38" width="9.63963963963964" style="115" customWidth="1"/>
    <col min="39" max="39" width="10.6756756756757" style="118" customWidth="1"/>
    <col min="40" max="40" width="15" style="118" customWidth="1"/>
    <col min="41" max="41" width="13.1621621621622" style="118" customWidth="1"/>
    <col min="42" max="42" width="13.1801801801802" style="118" customWidth="1"/>
    <col min="43" max="43" width="12.2612612612613" style="118" customWidth="1"/>
    <col min="44" max="44" width="66.4594594594595" style="118" customWidth="1"/>
    <col min="45" max="45" width="55.3423423423423" style="118" customWidth="1"/>
    <col min="46" max="47" width="19.0810810810811" style="118" customWidth="1"/>
    <col min="48" max="48" width="15.6396396396396" style="118" customWidth="1"/>
    <col min="49" max="16384" width="8.89189189189189" style="120"/>
  </cols>
  <sheetData>
    <row r="1" s="100" customFormat="1" ht="39" customHeight="1" spans="1:48">
      <c r="A1" s="121" t="s">
        <v>0</v>
      </c>
      <c r="B1" s="121"/>
      <c r="C1" s="122"/>
      <c r="D1" s="123"/>
      <c r="E1" s="123"/>
      <c r="F1" s="123"/>
      <c r="J1" s="135" t="s">
        <v>1</v>
      </c>
      <c r="K1" s="136"/>
      <c r="L1" s="136"/>
      <c r="AR1" s="158"/>
      <c r="AS1" s="158"/>
      <c r="AT1" s="158"/>
      <c r="AU1" s="158"/>
      <c r="AV1" s="158"/>
    </row>
    <row r="2" s="101" customFormat="1" ht="63" customHeight="1" spans="1:48">
      <c r="A2" s="124" t="s">
        <v>2</v>
      </c>
      <c r="B2" s="124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</row>
    <row r="3" s="102" customFormat="1" ht="70" customHeight="1" spans="1:48">
      <c r="A3" s="126" t="s">
        <v>3</v>
      </c>
      <c r="B3" s="126" t="s">
        <v>4</v>
      </c>
      <c r="C3" s="127" t="s">
        <v>5</v>
      </c>
      <c r="D3" s="126" t="s">
        <v>6</v>
      </c>
      <c r="E3" s="126" t="s">
        <v>7</v>
      </c>
      <c r="F3" s="126" t="s">
        <v>8</v>
      </c>
      <c r="G3" s="126" t="s">
        <v>9</v>
      </c>
      <c r="H3" s="126" t="s">
        <v>10</v>
      </c>
      <c r="I3" s="126" t="s">
        <v>11</v>
      </c>
      <c r="J3" s="126" t="s">
        <v>12</v>
      </c>
      <c r="K3" s="126" t="s">
        <v>13</v>
      </c>
      <c r="L3" s="126" t="s">
        <v>14</v>
      </c>
      <c r="M3" s="126" t="s">
        <v>15</v>
      </c>
      <c r="N3" s="126"/>
      <c r="O3" s="126" t="s">
        <v>16</v>
      </c>
      <c r="P3" s="137" t="s">
        <v>17</v>
      </c>
      <c r="Q3" s="127" t="s">
        <v>18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6" t="s">
        <v>19</v>
      </c>
      <c r="AN3" s="126"/>
      <c r="AO3" s="126"/>
      <c r="AP3" s="126"/>
      <c r="AQ3" s="126"/>
      <c r="AR3" s="126" t="s">
        <v>20</v>
      </c>
      <c r="AS3" s="126" t="s">
        <v>21</v>
      </c>
      <c r="AT3" s="126" t="s">
        <v>22</v>
      </c>
      <c r="AU3" s="126" t="s">
        <v>23</v>
      </c>
      <c r="AV3" s="126" t="s">
        <v>24</v>
      </c>
    </row>
    <row r="4" s="102" customFormat="1" ht="46" customHeight="1" spans="1:48">
      <c r="A4" s="126"/>
      <c r="B4" s="126"/>
      <c r="C4" s="127"/>
      <c r="D4" s="126"/>
      <c r="E4" s="126"/>
      <c r="F4" s="126"/>
      <c r="G4" s="126"/>
      <c r="H4" s="126"/>
      <c r="I4" s="126"/>
      <c r="J4" s="126"/>
      <c r="K4" s="126"/>
      <c r="L4" s="126"/>
      <c r="M4" s="126" t="s">
        <v>25</v>
      </c>
      <c r="N4" s="126" t="s">
        <v>26</v>
      </c>
      <c r="O4" s="126"/>
      <c r="P4" s="138"/>
      <c r="Q4" s="126" t="s">
        <v>27</v>
      </c>
      <c r="R4" s="150" t="s">
        <v>28</v>
      </c>
      <c r="S4" s="151"/>
      <c r="T4" s="151"/>
      <c r="U4" s="151"/>
      <c r="V4" s="151"/>
      <c r="W4" s="151"/>
      <c r="X4" s="151"/>
      <c r="Y4" s="151"/>
      <c r="Z4" s="151"/>
      <c r="AA4" s="151"/>
      <c r="AB4" s="152"/>
      <c r="AC4" s="153" t="s">
        <v>29</v>
      </c>
      <c r="AD4" s="154"/>
      <c r="AE4" s="154"/>
      <c r="AF4" s="155"/>
      <c r="AG4" s="126" t="s">
        <v>30</v>
      </c>
      <c r="AH4" s="126" t="s">
        <v>31</v>
      </c>
      <c r="AI4" s="126" t="s">
        <v>32</v>
      </c>
      <c r="AJ4" s="126" t="s">
        <v>33</v>
      </c>
      <c r="AK4" s="126" t="s">
        <v>34</v>
      </c>
      <c r="AL4" s="126" t="s">
        <v>35</v>
      </c>
      <c r="AM4" s="126" t="s">
        <v>36</v>
      </c>
      <c r="AN4" s="126" t="s">
        <v>37</v>
      </c>
      <c r="AO4" s="126" t="s">
        <v>38</v>
      </c>
      <c r="AP4" s="126" t="s">
        <v>39</v>
      </c>
      <c r="AQ4" s="126" t="s">
        <v>40</v>
      </c>
      <c r="AR4" s="126"/>
      <c r="AS4" s="126"/>
      <c r="AT4" s="126"/>
      <c r="AU4" s="126"/>
      <c r="AV4" s="126"/>
    </row>
    <row r="5" s="102" customFormat="1" ht="118" customHeight="1" spans="1:48">
      <c r="A5" s="126"/>
      <c r="B5" s="126"/>
      <c r="C5" s="127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39"/>
      <c r="Q5" s="126"/>
      <c r="R5" s="127" t="s">
        <v>41</v>
      </c>
      <c r="S5" s="127" t="s">
        <v>42</v>
      </c>
      <c r="T5" s="127" t="s">
        <v>43</v>
      </c>
      <c r="U5" s="127" t="s">
        <v>44</v>
      </c>
      <c r="V5" s="127" t="s">
        <v>45</v>
      </c>
      <c r="W5" s="127" t="s">
        <v>46</v>
      </c>
      <c r="X5" s="127" t="s">
        <v>47</v>
      </c>
      <c r="Y5" s="127" t="s">
        <v>48</v>
      </c>
      <c r="Z5" s="127" t="s">
        <v>49</v>
      </c>
      <c r="AA5" s="127" t="s">
        <v>50</v>
      </c>
      <c r="AB5" s="127" t="s">
        <v>51</v>
      </c>
      <c r="AC5" s="156" t="s">
        <v>52</v>
      </c>
      <c r="AD5" s="156" t="s">
        <v>53</v>
      </c>
      <c r="AE5" s="156" t="s">
        <v>54</v>
      </c>
      <c r="AF5" s="156" t="s">
        <v>55</v>
      </c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</row>
    <row r="6" s="103" customFormat="1" ht="57" customHeight="1" spans="1:48">
      <c r="A6" s="128"/>
      <c r="B6" s="128" t="s">
        <v>56</v>
      </c>
      <c r="C6" s="128"/>
      <c r="D6" s="128"/>
      <c r="E6" s="128"/>
      <c r="F6" s="128"/>
      <c r="G6" s="128"/>
      <c r="H6" s="128"/>
      <c r="I6" s="128"/>
      <c r="J6" s="128"/>
      <c r="K6" s="128">
        <f t="shared" ref="K6:AL6" si="0">K7+K42+K59+K83+K91+K98+K101+K105</f>
        <v>8</v>
      </c>
      <c r="L6" s="128"/>
      <c r="M6" s="128">
        <f t="shared" si="0"/>
        <v>365</v>
      </c>
      <c r="N6" s="128">
        <f t="shared" si="0"/>
        <v>1395</v>
      </c>
      <c r="O6" s="128">
        <f t="shared" si="0"/>
        <v>2356.741728</v>
      </c>
      <c r="P6" s="128">
        <f t="shared" si="0"/>
        <v>2356.741728</v>
      </c>
      <c r="Q6" s="128">
        <f t="shared" si="0"/>
        <v>798.519228</v>
      </c>
      <c r="R6" s="128">
        <f t="shared" si="0"/>
        <v>712.437135</v>
      </c>
      <c r="S6" s="128">
        <f t="shared" si="0"/>
        <v>19.802093</v>
      </c>
      <c r="T6" s="128">
        <f t="shared" si="0"/>
        <v>0</v>
      </c>
      <c r="U6" s="128">
        <f t="shared" si="0"/>
        <v>0</v>
      </c>
      <c r="V6" s="128">
        <f t="shared" si="0"/>
        <v>0</v>
      </c>
      <c r="W6" s="128">
        <f t="shared" si="0"/>
        <v>0</v>
      </c>
      <c r="X6" s="128">
        <f t="shared" si="0"/>
        <v>0</v>
      </c>
      <c r="Y6" s="128">
        <f t="shared" si="0"/>
        <v>66.28</v>
      </c>
      <c r="Z6" s="128">
        <f t="shared" si="0"/>
        <v>0</v>
      </c>
      <c r="AA6" s="128">
        <f t="shared" si="0"/>
        <v>0</v>
      </c>
      <c r="AB6" s="128">
        <f t="shared" si="0"/>
        <v>0</v>
      </c>
      <c r="AC6" s="128">
        <f t="shared" si="0"/>
        <v>5.344</v>
      </c>
      <c r="AD6" s="128">
        <f t="shared" si="0"/>
        <v>125.8785</v>
      </c>
      <c r="AE6" s="128">
        <f t="shared" si="0"/>
        <v>1427</v>
      </c>
      <c r="AF6" s="128">
        <f t="shared" si="0"/>
        <v>0</v>
      </c>
      <c r="AG6" s="128">
        <f t="shared" si="0"/>
        <v>0</v>
      </c>
      <c r="AH6" s="128">
        <f t="shared" si="0"/>
        <v>0</v>
      </c>
      <c r="AI6" s="128">
        <f t="shared" si="0"/>
        <v>0</v>
      </c>
      <c r="AJ6" s="128">
        <f t="shared" si="0"/>
        <v>0</v>
      </c>
      <c r="AK6" s="128">
        <f t="shared" si="0"/>
        <v>0</v>
      </c>
      <c r="AL6" s="128">
        <f t="shared" si="0"/>
        <v>0</v>
      </c>
      <c r="AM6" s="128"/>
      <c r="AN6" s="128"/>
      <c r="AO6" s="128"/>
      <c r="AP6" s="128"/>
      <c r="AQ6" s="128"/>
      <c r="AR6" s="128"/>
      <c r="AS6" s="128"/>
      <c r="AT6" s="128"/>
      <c r="AU6" s="128"/>
      <c r="AV6" s="128"/>
    </row>
    <row r="7" s="104" customFormat="1" ht="30" customHeight="1" spans="1:48">
      <c r="A7" s="129" t="s">
        <v>57</v>
      </c>
      <c r="B7" s="130" t="s">
        <v>58</v>
      </c>
      <c r="C7" s="130"/>
      <c r="D7" s="130"/>
      <c r="E7" s="130"/>
      <c r="F7" s="130"/>
      <c r="G7" s="130"/>
      <c r="H7" s="130"/>
      <c r="I7" s="130"/>
      <c r="J7" s="130"/>
      <c r="K7" s="140">
        <f>K8+K16+K21+K31+K36</f>
        <v>7</v>
      </c>
      <c r="L7" s="140"/>
      <c r="M7" s="140"/>
      <c r="N7" s="140"/>
      <c r="O7" s="140">
        <f>O8+O16+O21+O31+O36</f>
        <v>2324.741728</v>
      </c>
      <c r="P7" s="140">
        <f>P8+P16+P21+P31+P36</f>
        <v>2324.741728</v>
      </c>
      <c r="Q7" s="140">
        <f>Q8+Q16+Q21+Q31+Q36</f>
        <v>798.519228</v>
      </c>
      <c r="R7" s="140">
        <f t="shared" ref="R7:AL7" si="1">R8+R16+R21+R31+R36</f>
        <v>712.437135</v>
      </c>
      <c r="S7" s="140">
        <f t="shared" si="1"/>
        <v>19.802093</v>
      </c>
      <c r="T7" s="140">
        <f t="shared" si="1"/>
        <v>0</v>
      </c>
      <c r="U7" s="140">
        <f t="shared" si="1"/>
        <v>0</v>
      </c>
      <c r="V7" s="140">
        <f t="shared" si="1"/>
        <v>0</v>
      </c>
      <c r="W7" s="140">
        <f t="shared" si="1"/>
        <v>0</v>
      </c>
      <c r="X7" s="140">
        <f t="shared" si="1"/>
        <v>0</v>
      </c>
      <c r="Y7" s="140">
        <f t="shared" si="1"/>
        <v>66.28</v>
      </c>
      <c r="Z7" s="140">
        <f t="shared" si="1"/>
        <v>0</v>
      </c>
      <c r="AA7" s="140">
        <f t="shared" si="1"/>
        <v>0</v>
      </c>
      <c r="AB7" s="140">
        <f t="shared" si="1"/>
        <v>0</v>
      </c>
      <c r="AC7" s="140">
        <f t="shared" si="1"/>
        <v>5.344</v>
      </c>
      <c r="AD7" s="140">
        <f t="shared" si="1"/>
        <v>125.8785</v>
      </c>
      <c r="AE7" s="140">
        <f t="shared" si="1"/>
        <v>1395</v>
      </c>
      <c r="AF7" s="140">
        <f t="shared" si="1"/>
        <v>0</v>
      </c>
      <c r="AG7" s="140">
        <f t="shared" si="1"/>
        <v>0</v>
      </c>
      <c r="AH7" s="140">
        <f t="shared" si="1"/>
        <v>0</v>
      </c>
      <c r="AI7" s="140">
        <f t="shared" si="1"/>
        <v>0</v>
      </c>
      <c r="AJ7" s="140">
        <f t="shared" si="1"/>
        <v>0</v>
      </c>
      <c r="AK7" s="140">
        <f t="shared" si="1"/>
        <v>0</v>
      </c>
      <c r="AL7" s="140">
        <f t="shared" si="1"/>
        <v>0</v>
      </c>
      <c r="AM7" s="140"/>
      <c r="AN7" s="140"/>
      <c r="AO7" s="140"/>
      <c r="AP7" s="140"/>
      <c r="AQ7" s="140"/>
      <c r="AR7" s="140"/>
      <c r="AS7" s="140"/>
      <c r="AT7" s="140"/>
      <c r="AU7" s="140"/>
      <c r="AV7" s="140"/>
    </row>
    <row r="8" s="104" customFormat="1" ht="30" customHeight="1" spans="1:48">
      <c r="A8" s="129" t="s">
        <v>59</v>
      </c>
      <c r="B8" s="130" t="s">
        <v>60</v>
      </c>
      <c r="C8" s="130"/>
      <c r="D8" s="130"/>
      <c r="E8" s="130"/>
      <c r="F8" s="130"/>
      <c r="G8" s="130"/>
      <c r="H8" s="130"/>
      <c r="I8" s="130"/>
      <c r="J8" s="130"/>
      <c r="K8" s="140">
        <f>K9+K11+K12+K13+K14+K15</f>
        <v>1</v>
      </c>
      <c r="L8" s="140"/>
      <c r="M8" s="140"/>
      <c r="N8" s="140"/>
      <c r="O8" s="140">
        <f>O9+O11+O12+O13+O14+O15</f>
        <v>2004.741728</v>
      </c>
      <c r="P8" s="140">
        <f>P9+P11+P12+P13+P14+P15</f>
        <v>2004.741728</v>
      </c>
      <c r="Q8" s="140">
        <f>Q9+Q11+Q12+Q13+Q14+Q15</f>
        <v>798.519228</v>
      </c>
      <c r="R8" s="140">
        <f t="shared" ref="R8:AL8" si="2">R9+R11+R12+R13+R14+R15</f>
        <v>712.437135</v>
      </c>
      <c r="S8" s="140">
        <f t="shared" si="2"/>
        <v>19.802093</v>
      </c>
      <c r="T8" s="140">
        <f t="shared" si="2"/>
        <v>0</v>
      </c>
      <c r="U8" s="140">
        <f t="shared" si="2"/>
        <v>0</v>
      </c>
      <c r="V8" s="140">
        <f t="shared" si="2"/>
        <v>0</v>
      </c>
      <c r="W8" s="140">
        <f t="shared" si="2"/>
        <v>0</v>
      </c>
      <c r="X8" s="140">
        <f t="shared" si="2"/>
        <v>0</v>
      </c>
      <c r="Y8" s="140">
        <f t="shared" si="2"/>
        <v>66.28</v>
      </c>
      <c r="Z8" s="140">
        <f t="shared" si="2"/>
        <v>0</v>
      </c>
      <c r="AA8" s="140">
        <f t="shared" si="2"/>
        <v>0</v>
      </c>
      <c r="AB8" s="140">
        <f t="shared" si="2"/>
        <v>0</v>
      </c>
      <c r="AC8" s="140">
        <f t="shared" si="2"/>
        <v>5.344</v>
      </c>
      <c r="AD8" s="140">
        <f t="shared" si="2"/>
        <v>125.8785</v>
      </c>
      <c r="AE8" s="140">
        <f t="shared" si="2"/>
        <v>1075</v>
      </c>
      <c r="AF8" s="140">
        <f t="shared" si="2"/>
        <v>0</v>
      </c>
      <c r="AG8" s="140">
        <f t="shared" si="2"/>
        <v>0</v>
      </c>
      <c r="AH8" s="140">
        <f t="shared" si="2"/>
        <v>0</v>
      </c>
      <c r="AI8" s="140">
        <f t="shared" si="2"/>
        <v>0</v>
      </c>
      <c r="AJ8" s="140">
        <f t="shared" si="2"/>
        <v>0</v>
      </c>
      <c r="AK8" s="140">
        <f t="shared" si="2"/>
        <v>0</v>
      </c>
      <c r="AL8" s="140">
        <f t="shared" si="2"/>
        <v>0</v>
      </c>
      <c r="AM8" s="140"/>
      <c r="AN8" s="140"/>
      <c r="AO8" s="140"/>
      <c r="AP8" s="140"/>
      <c r="AQ8" s="140"/>
      <c r="AR8" s="140"/>
      <c r="AS8" s="140"/>
      <c r="AT8" s="140"/>
      <c r="AU8" s="140"/>
      <c r="AV8" s="140"/>
    </row>
    <row r="9" s="105" customFormat="1" ht="30" customHeight="1" spans="1:48">
      <c r="A9" s="129" t="s">
        <v>61</v>
      </c>
      <c r="B9" s="130" t="s">
        <v>62</v>
      </c>
      <c r="C9" s="130"/>
      <c r="D9" s="130"/>
      <c r="E9" s="130"/>
      <c r="F9" s="130"/>
      <c r="G9" s="130"/>
      <c r="H9" s="130"/>
      <c r="I9" s="130"/>
      <c r="J9" s="130"/>
      <c r="K9" s="141">
        <f>SUM(K10:K10)</f>
        <v>1</v>
      </c>
      <c r="L9" s="141">
        <f t="shared" ref="L9:AL9" si="3">SUM(L10:L10)</f>
        <v>23</v>
      </c>
      <c r="M9" s="141">
        <f t="shared" si="3"/>
        <v>18315</v>
      </c>
      <c r="N9" s="141">
        <f t="shared" si="3"/>
        <v>18671</v>
      </c>
      <c r="O9" s="141">
        <f t="shared" si="3"/>
        <v>2004.741728</v>
      </c>
      <c r="P9" s="142">
        <f t="shared" si="3"/>
        <v>2004.741728</v>
      </c>
      <c r="Q9" s="141">
        <f t="shared" si="3"/>
        <v>798.519228</v>
      </c>
      <c r="R9" s="141">
        <f t="shared" si="3"/>
        <v>712.437135</v>
      </c>
      <c r="S9" s="141">
        <f t="shared" si="3"/>
        <v>19.802093</v>
      </c>
      <c r="T9" s="141">
        <f t="shared" si="3"/>
        <v>0</v>
      </c>
      <c r="U9" s="141">
        <f t="shared" si="3"/>
        <v>0</v>
      </c>
      <c r="V9" s="141">
        <f t="shared" si="3"/>
        <v>0</v>
      </c>
      <c r="W9" s="141">
        <f t="shared" si="3"/>
        <v>0</v>
      </c>
      <c r="X9" s="141">
        <f t="shared" si="3"/>
        <v>0</v>
      </c>
      <c r="Y9" s="141">
        <f t="shared" si="3"/>
        <v>66.28</v>
      </c>
      <c r="Z9" s="141">
        <f t="shared" si="3"/>
        <v>0</v>
      </c>
      <c r="AA9" s="141">
        <f t="shared" si="3"/>
        <v>0</v>
      </c>
      <c r="AB9" s="141">
        <f t="shared" si="3"/>
        <v>0</v>
      </c>
      <c r="AC9" s="141">
        <f t="shared" si="3"/>
        <v>5.344</v>
      </c>
      <c r="AD9" s="141">
        <f t="shared" si="3"/>
        <v>125.8785</v>
      </c>
      <c r="AE9" s="141">
        <f t="shared" si="3"/>
        <v>1075</v>
      </c>
      <c r="AF9" s="141">
        <f t="shared" si="3"/>
        <v>0</v>
      </c>
      <c r="AG9" s="141">
        <f t="shared" si="3"/>
        <v>0</v>
      </c>
      <c r="AH9" s="141">
        <f t="shared" si="3"/>
        <v>0</v>
      </c>
      <c r="AI9" s="141">
        <f t="shared" si="3"/>
        <v>0</v>
      </c>
      <c r="AJ9" s="141">
        <f t="shared" si="3"/>
        <v>0</v>
      </c>
      <c r="AK9" s="141">
        <f t="shared" si="3"/>
        <v>0</v>
      </c>
      <c r="AL9" s="141">
        <f t="shared" si="3"/>
        <v>0</v>
      </c>
      <c r="AM9" s="142"/>
      <c r="AN9" s="142"/>
      <c r="AO9" s="142"/>
      <c r="AP9" s="142"/>
      <c r="AQ9" s="142"/>
      <c r="AR9" s="142"/>
      <c r="AS9" s="142"/>
      <c r="AT9" s="142"/>
      <c r="AU9" s="142"/>
      <c r="AV9" s="142"/>
    </row>
    <row r="10" s="106" customFormat="1" ht="354" customHeight="1" spans="1:48">
      <c r="A10" s="131">
        <f>SUBTOTAL(103,$D$10:D10)</f>
        <v>1</v>
      </c>
      <c r="B10" s="132" t="s">
        <v>63</v>
      </c>
      <c r="C10" s="132" t="s">
        <v>64</v>
      </c>
      <c r="D10" s="132" t="s">
        <v>65</v>
      </c>
      <c r="E10" s="132" t="s">
        <v>66</v>
      </c>
      <c r="F10" s="132" t="s">
        <v>66</v>
      </c>
      <c r="G10" s="132" t="s">
        <v>67</v>
      </c>
      <c r="H10" s="132" t="s">
        <v>68</v>
      </c>
      <c r="I10" s="132" t="s">
        <v>69</v>
      </c>
      <c r="J10" s="143" t="s">
        <v>70</v>
      </c>
      <c r="K10" s="144">
        <v>1</v>
      </c>
      <c r="L10" s="144">
        <v>23</v>
      </c>
      <c r="M10" s="145">
        <v>18315</v>
      </c>
      <c r="N10" s="145">
        <v>18671</v>
      </c>
      <c r="O10" s="144">
        <v>2004.741728</v>
      </c>
      <c r="P10" s="144">
        <v>2004.741728</v>
      </c>
      <c r="Q10" s="144">
        <f>R10+S10+T10+U10+V10+W10+X10+Y10+Z10+AA10+AB10</f>
        <v>798.519228</v>
      </c>
      <c r="R10" s="145">
        <v>712.437135</v>
      </c>
      <c r="S10" s="145">
        <v>19.802093</v>
      </c>
      <c r="T10" s="145">
        <v>0</v>
      </c>
      <c r="U10" s="145">
        <v>0</v>
      </c>
      <c r="V10" s="145">
        <v>0</v>
      </c>
      <c r="W10" s="145">
        <v>0</v>
      </c>
      <c r="X10" s="145">
        <v>0</v>
      </c>
      <c r="Y10" s="145">
        <v>66.28</v>
      </c>
      <c r="Z10" s="145">
        <v>0</v>
      </c>
      <c r="AA10" s="145">
        <v>0</v>
      </c>
      <c r="AB10" s="145">
        <v>0</v>
      </c>
      <c r="AC10" s="145">
        <v>5.344</v>
      </c>
      <c r="AD10" s="145">
        <v>125.8785</v>
      </c>
      <c r="AE10" s="145">
        <v>1075</v>
      </c>
      <c r="AF10" s="145">
        <v>0</v>
      </c>
      <c r="AG10" s="145">
        <v>0</v>
      </c>
      <c r="AH10" s="145">
        <v>0</v>
      </c>
      <c r="AI10" s="145">
        <v>0</v>
      </c>
      <c r="AJ10" s="145">
        <v>0</v>
      </c>
      <c r="AK10" s="144">
        <v>0</v>
      </c>
      <c r="AL10" s="144"/>
      <c r="AM10" s="157" t="s">
        <v>71</v>
      </c>
      <c r="AN10" s="157" t="s">
        <v>72</v>
      </c>
      <c r="AO10" s="157" t="s">
        <v>71</v>
      </c>
      <c r="AP10" s="157" t="s">
        <v>72</v>
      </c>
      <c r="AQ10" s="144" t="s">
        <v>73</v>
      </c>
      <c r="AR10" s="159" t="s">
        <v>74</v>
      </c>
      <c r="AS10" s="159" t="s">
        <v>75</v>
      </c>
      <c r="AT10" s="160">
        <v>45520</v>
      </c>
      <c r="AU10" s="157" t="s">
        <v>76</v>
      </c>
      <c r="AV10" s="144"/>
    </row>
    <row r="11" s="107" customFormat="1" ht="30" customHeight="1" spans="1:48">
      <c r="A11" s="129" t="s">
        <v>61</v>
      </c>
      <c r="B11" s="130" t="s">
        <v>77</v>
      </c>
      <c r="C11" s="130"/>
      <c r="D11" s="130"/>
      <c r="E11" s="130"/>
      <c r="F11" s="130"/>
      <c r="G11" s="130"/>
      <c r="H11" s="130"/>
      <c r="I11" s="130"/>
      <c r="J11" s="130"/>
      <c r="K11" s="142"/>
      <c r="L11" s="142"/>
      <c r="M11" s="142"/>
      <c r="N11" s="142"/>
      <c r="O11" s="142"/>
      <c r="P11" s="142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</row>
    <row r="12" s="108" customFormat="1" ht="30" customHeight="1" spans="1:48">
      <c r="A12" s="129" t="s">
        <v>61</v>
      </c>
      <c r="B12" s="130" t="s">
        <v>78</v>
      </c>
      <c r="C12" s="130"/>
      <c r="D12" s="130"/>
      <c r="E12" s="130"/>
      <c r="F12" s="130"/>
      <c r="G12" s="130"/>
      <c r="H12" s="130"/>
      <c r="I12" s="130"/>
      <c r="J12" s="130"/>
      <c r="K12" s="142"/>
      <c r="L12" s="142"/>
      <c r="M12" s="142"/>
      <c r="N12" s="142"/>
      <c r="O12" s="142"/>
      <c r="P12" s="142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</row>
    <row r="13" s="108" customFormat="1" ht="30" customHeight="1" spans="1:48">
      <c r="A13" s="129" t="s">
        <v>61</v>
      </c>
      <c r="B13" s="130" t="s">
        <v>79</v>
      </c>
      <c r="C13" s="130"/>
      <c r="D13" s="130"/>
      <c r="E13" s="130"/>
      <c r="F13" s="130"/>
      <c r="G13" s="130"/>
      <c r="H13" s="130"/>
      <c r="I13" s="130"/>
      <c r="J13" s="130"/>
      <c r="K13" s="142"/>
      <c r="L13" s="142"/>
      <c r="M13" s="142"/>
      <c r="N13" s="142"/>
      <c r="O13" s="142"/>
      <c r="P13" s="142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</row>
    <row r="14" s="109" customFormat="1" ht="30" customHeight="1" spans="1:48">
      <c r="A14" s="129" t="s">
        <v>61</v>
      </c>
      <c r="B14" s="130" t="s">
        <v>80</v>
      </c>
      <c r="C14" s="130"/>
      <c r="D14" s="130"/>
      <c r="E14" s="130"/>
      <c r="F14" s="130"/>
      <c r="G14" s="130"/>
      <c r="H14" s="130"/>
      <c r="I14" s="130"/>
      <c r="J14" s="130"/>
      <c r="K14" s="146"/>
      <c r="L14" s="146"/>
      <c r="M14" s="146"/>
      <c r="N14" s="146"/>
      <c r="O14" s="146"/>
      <c r="P14" s="146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</row>
    <row r="15" s="110" customFormat="1" ht="30" customHeight="1" spans="1:48">
      <c r="A15" s="129" t="s">
        <v>61</v>
      </c>
      <c r="B15" s="130" t="s">
        <v>81</v>
      </c>
      <c r="C15" s="130"/>
      <c r="D15" s="130"/>
      <c r="E15" s="130"/>
      <c r="F15" s="130"/>
      <c r="G15" s="130"/>
      <c r="H15" s="130"/>
      <c r="I15" s="130"/>
      <c r="J15" s="130"/>
      <c r="K15" s="146"/>
      <c r="L15" s="146"/>
      <c r="M15" s="146"/>
      <c r="N15" s="146"/>
      <c r="O15" s="146"/>
      <c r="P15" s="146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</row>
    <row r="16" s="110" customFormat="1" ht="30" customHeight="1" spans="1:48">
      <c r="A16" s="129" t="s">
        <v>59</v>
      </c>
      <c r="B16" s="130" t="s">
        <v>82</v>
      </c>
      <c r="C16" s="130"/>
      <c r="D16" s="130"/>
      <c r="E16" s="130"/>
      <c r="F16" s="130"/>
      <c r="G16" s="130"/>
      <c r="H16" s="130"/>
      <c r="I16" s="130"/>
      <c r="J16" s="130"/>
      <c r="K16" s="146">
        <f>K17+K18+K19+K20</f>
        <v>0</v>
      </c>
      <c r="L16" s="146"/>
      <c r="M16" s="146"/>
      <c r="N16" s="146"/>
      <c r="O16" s="146">
        <f>O17+O18+O19+O20</f>
        <v>0</v>
      </c>
      <c r="P16" s="146">
        <f>P17+P18+P19+P20</f>
        <v>0</v>
      </c>
      <c r="Q16" s="140">
        <f>Q17+Q18+Q19+Q20</f>
        <v>0</v>
      </c>
      <c r="R16" s="140">
        <f t="shared" ref="R16:AL16" si="4">R17+R18+R19+R20</f>
        <v>0</v>
      </c>
      <c r="S16" s="140">
        <f t="shared" si="4"/>
        <v>0</v>
      </c>
      <c r="T16" s="140">
        <f t="shared" si="4"/>
        <v>0</v>
      </c>
      <c r="U16" s="140">
        <f t="shared" si="4"/>
        <v>0</v>
      </c>
      <c r="V16" s="140">
        <f t="shared" si="4"/>
        <v>0</v>
      </c>
      <c r="W16" s="140">
        <f t="shared" si="4"/>
        <v>0</v>
      </c>
      <c r="X16" s="140">
        <f t="shared" si="4"/>
        <v>0</v>
      </c>
      <c r="Y16" s="140">
        <f t="shared" si="4"/>
        <v>0</v>
      </c>
      <c r="Z16" s="140">
        <f t="shared" si="4"/>
        <v>0</v>
      </c>
      <c r="AA16" s="140">
        <f t="shared" si="4"/>
        <v>0</v>
      </c>
      <c r="AB16" s="140">
        <f t="shared" si="4"/>
        <v>0</v>
      </c>
      <c r="AC16" s="140">
        <f t="shared" si="4"/>
        <v>0</v>
      </c>
      <c r="AD16" s="140">
        <f t="shared" si="4"/>
        <v>0</v>
      </c>
      <c r="AE16" s="140">
        <f t="shared" si="4"/>
        <v>0</v>
      </c>
      <c r="AF16" s="140">
        <f t="shared" si="4"/>
        <v>0</v>
      </c>
      <c r="AG16" s="140">
        <f t="shared" si="4"/>
        <v>0</v>
      </c>
      <c r="AH16" s="140">
        <f t="shared" si="4"/>
        <v>0</v>
      </c>
      <c r="AI16" s="140">
        <f t="shared" si="4"/>
        <v>0</v>
      </c>
      <c r="AJ16" s="140">
        <f t="shared" si="4"/>
        <v>0</v>
      </c>
      <c r="AK16" s="140">
        <f t="shared" si="4"/>
        <v>0</v>
      </c>
      <c r="AL16" s="140">
        <f t="shared" si="4"/>
        <v>0</v>
      </c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</row>
    <row r="17" s="110" customFormat="1" ht="30" customHeight="1" spans="1:48">
      <c r="A17" s="129" t="s">
        <v>61</v>
      </c>
      <c r="B17" s="130" t="s">
        <v>83</v>
      </c>
      <c r="C17" s="130"/>
      <c r="D17" s="130"/>
      <c r="E17" s="130"/>
      <c r="F17" s="130"/>
      <c r="G17" s="130"/>
      <c r="H17" s="130"/>
      <c r="I17" s="130"/>
      <c r="J17" s="130"/>
      <c r="K17" s="146"/>
      <c r="L17" s="146"/>
      <c r="M17" s="146"/>
      <c r="N17" s="146"/>
      <c r="O17" s="146"/>
      <c r="P17" s="146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</row>
    <row r="18" s="110" customFormat="1" ht="30" customHeight="1" spans="1:48">
      <c r="A18" s="129" t="s">
        <v>61</v>
      </c>
      <c r="B18" s="130" t="s">
        <v>84</v>
      </c>
      <c r="C18" s="130"/>
      <c r="D18" s="130"/>
      <c r="E18" s="130"/>
      <c r="F18" s="130"/>
      <c r="G18" s="130"/>
      <c r="H18" s="130"/>
      <c r="I18" s="130"/>
      <c r="J18" s="130"/>
      <c r="K18" s="146"/>
      <c r="L18" s="146"/>
      <c r="M18" s="146"/>
      <c r="N18" s="146"/>
      <c r="O18" s="146"/>
      <c r="P18" s="146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</row>
    <row r="19" s="104" customFormat="1" ht="30" customHeight="1" spans="1:48">
      <c r="A19" s="129" t="s">
        <v>61</v>
      </c>
      <c r="B19" s="130" t="s">
        <v>85</v>
      </c>
      <c r="C19" s="130"/>
      <c r="D19" s="130"/>
      <c r="E19" s="130"/>
      <c r="F19" s="130"/>
      <c r="G19" s="130"/>
      <c r="H19" s="130"/>
      <c r="I19" s="130"/>
      <c r="J19" s="13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6"/>
      <c r="AO19" s="140"/>
      <c r="AP19" s="146"/>
      <c r="AQ19" s="146"/>
      <c r="AR19" s="140"/>
      <c r="AS19" s="140"/>
      <c r="AT19" s="140"/>
      <c r="AU19" s="140"/>
      <c r="AV19" s="140"/>
    </row>
    <row r="20" s="105" customFormat="1" ht="30" customHeight="1" spans="1:48">
      <c r="A20" s="129" t="s">
        <v>61</v>
      </c>
      <c r="B20" s="130" t="s">
        <v>86</v>
      </c>
      <c r="C20" s="130"/>
      <c r="D20" s="130"/>
      <c r="E20" s="130"/>
      <c r="F20" s="130"/>
      <c r="G20" s="130"/>
      <c r="H20" s="130"/>
      <c r="I20" s="130"/>
      <c r="J20" s="130"/>
      <c r="K20" s="142"/>
      <c r="L20" s="142"/>
      <c r="M20" s="142"/>
      <c r="N20" s="142"/>
      <c r="O20" s="142"/>
      <c r="P20" s="142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</row>
    <row r="21" s="105" customFormat="1" ht="30" customHeight="1" spans="1:48">
      <c r="A21" s="129" t="s">
        <v>59</v>
      </c>
      <c r="B21" s="130" t="s">
        <v>87</v>
      </c>
      <c r="C21" s="130"/>
      <c r="D21" s="130"/>
      <c r="E21" s="130"/>
      <c r="F21" s="130"/>
      <c r="G21" s="130"/>
      <c r="H21" s="130"/>
      <c r="I21" s="130"/>
      <c r="J21" s="130"/>
      <c r="K21" s="142">
        <f>K22+K23+K24</f>
        <v>6</v>
      </c>
      <c r="L21" s="142"/>
      <c r="M21" s="142"/>
      <c r="N21" s="142"/>
      <c r="O21" s="142">
        <f>O22+O23+O24</f>
        <v>320</v>
      </c>
      <c r="P21" s="142">
        <f>P22+P23+P24</f>
        <v>320</v>
      </c>
      <c r="Q21" s="141">
        <f>Q22+Q23+Q24</f>
        <v>0</v>
      </c>
      <c r="R21" s="141">
        <f t="shared" ref="R21:AL21" si="5">R22+R23+R24</f>
        <v>0</v>
      </c>
      <c r="S21" s="141">
        <f t="shared" si="5"/>
        <v>0</v>
      </c>
      <c r="T21" s="141">
        <f t="shared" si="5"/>
        <v>0</v>
      </c>
      <c r="U21" s="141">
        <f t="shared" si="5"/>
        <v>0</v>
      </c>
      <c r="V21" s="141">
        <f t="shared" si="5"/>
        <v>0</v>
      </c>
      <c r="W21" s="141">
        <f t="shared" si="5"/>
        <v>0</v>
      </c>
      <c r="X21" s="141">
        <f t="shared" si="5"/>
        <v>0</v>
      </c>
      <c r="Y21" s="141">
        <f t="shared" si="5"/>
        <v>0</v>
      </c>
      <c r="Z21" s="141">
        <f t="shared" si="5"/>
        <v>0</v>
      </c>
      <c r="AA21" s="141">
        <f t="shared" si="5"/>
        <v>0</v>
      </c>
      <c r="AB21" s="141">
        <f t="shared" si="5"/>
        <v>0</v>
      </c>
      <c r="AC21" s="141">
        <f t="shared" si="5"/>
        <v>0</v>
      </c>
      <c r="AD21" s="141">
        <f t="shared" si="5"/>
        <v>0</v>
      </c>
      <c r="AE21" s="141">
        <f t="shared" si="5"/>
        <v>320</v>
      </c>
      <c r="AF21" s="141">
        <f t="shared" si="5"/>
        <v>0</v>
      </c>
      <c r="AG21" s="141">
        <f t="shared" si="5"/>
        <v>0</v>
      </c>
      <c r="AH21" s="141">
        <f t="shared" si="5"/>
        <v>0</v>
      </c>
      <c r="AI21" s="141">
        <f t="shared" si="5"/>
        <v>0</v>
      </c>
      <c r="AJ21" s="141">
        <f t="shared" si="5"/>
        <v>0</v>
      </c>
      <c r="AK21" s="141">
        <f t="shared" si="5"/>
        <v>0</v>
      </c>
      <c r="AL21" s="141">
        <f t="shared" si="5"/>
        <v>0</v>
      </c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</row>
    <row r="22" s="111" customFormat="1" ht="30" customHeight="1" spans="1:48">
      <c r="A22" s="129" t="s">
        <v>61</v>
      </c>
      <c r="B22" s="130" t="s">
        <v>88</v>
      </c>
      <c r="C22" s="130"/>
      <c r="D22" s="130"/>
      <c r="E22" s="130"/>
      <c r="F22" s="130"/>
      <c r="G22" s="130"/>
      <c r="H22" s="130"/>
      <c r="I22" s="130"/>
      <c r="J22" s="130"/>
      <c r="K22" s="142"/>
      <c r="L22" s="142"/>
      <c r="M22" s="142"/>
      <c r="N22" s="142"/>
      <c r="O22" s="142"/>
      <c r="P22" s="142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</row>
    <row r="23" s="105" customFormat="1" ht="30" customHeight="1" spans="1:48">
      <c r="A23" s="129" t="s">
        <v>61</v>
      </c>
      <c r="B23" s="130" t="s">
        <v>89</v>
      </c>
      <c r="C23" s="130"/>
      <c r="D23" s="130"/>
      <c r="E23" s="130"/>
      <c r="F23" s="130"/>
      <c r="G23" s="130"/>
      <c r="H23" s="130"/>
      <c r="I23" s="130"/>
      <c r="J23" s="130"/>
      <c r="K23" s="142"/>
      <c r="L23" s="142"/>
      <c r="M23" s="142"/>
      <c r="N23" s="142"/>
      <c r="O23" s="142"/>
      <c r="P23" s="142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</row>
    <row r="24" s="109" customFormat="1" ht="30" customHeight="1" spans="1:48">
      <c r="A24" s="129" t="s">
        <v>61</v>
      </c>
      <c r="B24" s="130" t="s">
        <v>90</v>
      </c>
      <c r="C24" s="130"/>
      <c r="D24" s="130"/>
      <c r="E24" s="130"/>
      <c r="F24" s="130"/>
      <c r="G24" s="130"/>
      <c r="H24" s="130"/>
      <c r="I24" s="130"/>
      <c r="J24" s="130"/>
      <c r="K24" s="142">
        <f t="shared" ref="K24:AL24" si="6">SUM(K25:K30)</f>
        <v>6</v>
      </c>
      <c r="L24" s="142">
        <f t="shared" si="6"/>
        <v>10</v>
      </c>
      <c r="M24" s="142">
        <f t="shared" si="6"/>
        <v>2391</v>
      </c>
      <c r="N24" s="142">
        <f t="shared" si="6"/>
        <v>8813</v>
      </c>
      <c r="O24" s="142">
        <f t="shared" si="6"/>
        <v>320</v>
      </c>
      <c r="P24" s="142">
        <f t="shared" si="6"/>
        <v>320</v>
      </c>
      <c r="Q24" s="141">
        <f t="shared" si="6"/>
        <v>0</v>
      </c>
      <c r="R24" s="141">
        <f t="shared" si="6"/>
        <v>0</v>
      </c>
      <c r="S24" s="141">
        <f t="shared" si="6"/>
        <v>0</v>
      </c>
      <c r="T24" s="141">
        <f t="shared" si="6"/>
        <v>0</v>
      </c>
      <c r="U24" s="141">
        <f t="shared" si="6"/>
        <v>0</v>
      </c>
      <c r="V24" s="141">
        <f t="shared" si="6"/>
        <v>0</v>
      </c>
      <c r="W24" s="141">
        <f t="shared" si="6"/>
        <v>0</v>
      </c>
      <c r="X24" s="141">
        <f t="shared" si="6"/>
        <v>0</v>
      </c>
      <c r="Y24" s="141">
        <f t="shared" si="6"/>
        <v>0</v>
      </c>
      <c r="Z24" s="141">
        <f t="shared" si="6"/>
        <v>0</v>
      </c>
      <c r="AA24" s="141">
        <f t="shared" si="6"/>
        <v>0</v>
      </c>
      <c r="AB24" s="141">
        <f t="shared" si="6"/>
        <v>0</v>
      </c>
      <c r="AC24" s="141">
        <f t="shared" si="6"/>
        <v>0</v>
      </c>
      <c r="AD24" s="141">
        <f t="shared" si="6"/>
        <v>0</v>
      </c>
      <c r="AE24" s="141">
        <f t="shared" si="6"/>
        <v>320</v>
      </c>
      <c r="AF24" s="141">
        <f t="shared" si="6"/>
        <v>0</v>
      </c>
      <c r="AG24" s="141">
        <f t="shared" si="6"/>
        <v>0</v>
      </c>
      <c r="AH24" s="141">
        <f t="shared" si="6"/>
        <v>0</v>
      </c>
      <c r="AI24" s="141">
        <f t="shared" si="6"/>
        <v>0</v>
      </c>
      <c r="AJ24" s="141">
        <f t="shared" si="6"/>
        <v>0</v>
      </c>
      <c r="AK24" s="141">
        <f>SUM(AK25:AK66)</f>
        <v>0</v>
      </c>
      <c r="AL24" s="141">
        <f>SUM(AL25:AL66)</f>
        <v>0</v>
      </c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</row>
    <row r="25" s="112" customFormat="1" ht="215" customHeight="1" spans="1:48">
      <c r="A25" s="133">
        <f>SUBTOTAL(103,$D$10:D25)</f>
        <v>2</v>
      </c>
      <c r="B25" s="132" t="s">
        <v>91</v>
      </c>
      <c r="C25" s="134" t="s">
        <v>92</v>
      </c>
      <c r="D25" s="132" t="s">
        <v>93</v>
      </c>
      <c r="E25" s="132" t="s">
        <v>87</v>
      </c>
      <c r="F25" s="132" t="s">
        <v>90</v>
      </c>
      <c r="G25" s="132" t="s">
        <v>67</v>
      </c>
      <c r="H25" s="132" t="s">
        <v>94</v>
      </c>
      <c r="I25" s="132" t="s">
        <v>95</v>
      </c>
      <c r="J25" s="132" t="s">
        <v>96</v>
      </c>
      <c r="K25" s="147">
        <v>1</v>
      </c>
      <c r="L25" s="148">
        <v>4</v>
      </c>
      <c r="M25" s="148">
        <v>1678</v>
      </c>
      <c r="N25" s="148">
        <v>5766</v>
      </c>
      <c r="O25" s="147">
        <v>128</v>
      </c>
      <c r="P25" s="147">
        <v>128</v>
      </c>
      <c r="Q25" s="147">
        <f t="shared" ref="Q25:Q31" si="7">R25+S25+T25+U25+V25+W25+X25+Y25+Z25+AA25+AB25</f>
        <v>0</v>
      </c>
      <c r="R25" s="147">
        <v>0</v>
      </c>
      <c r="S25" s="147">
        <v>0</v>
      </c>
      <c r="T25" s="147">
        <v>0</v>
      </c>
      <c r="U25" s="147">
        <v>0</v>
      </c>
      <c r="V25" s="147">
        <v>0</v>
      </c>
      <c r="W25" s="147">
        <v>0</v>
      </c>
      <c r="X25" s="147">
        <v>0</v>
      </c>
      <c r="Y25" s="147">
        <v>0</v>
      </c>
      <c r="Z25" s="147">
        <v>0</v>
      </c>
      <c r="AA25" s="147"/>
      <c r="AB25" s="147"/>
      <c r="AC25" s="147">
        <v>0</v>
      </c>
      <c r="AD25" s="147">
        <v>0</v>
      </c>
      <c r="AE25" s="147">
        <v>128</v>
      </c>
      <c r="AF25" s="147">
        <v>0</v>
      </c>
      <c r="AG25" s="147"/>
      <c r="AH25" s="147"/>
      <c r="AI25" s="147"/>
      <c r="AJ25" s="147">
        <v>0</v>
      </c>
      <c r="AK25" s="147">
        <v>0</v>
      </c>
      <c r="AL25" s="147"/>
      <c r="AM25" s="157" t="s">
        <v>97</v>
      </c>
      <c r="AN25" s="147" t="s">
        <v>98</v>
      </c>
      <c r="AO25" s="157" t="s">
        <v>71</v>
      </c>
      <c r="AP25" s="157" t="s">
        <v>72</v>
      </c>
      <c r="AQ25" s="157" t="s">
        <v>73</v>
      </c>
      <c r="AR25" s="161" t="s">
        <v>99</v>
      </c>
      <c r="AS25" s="161" t="s">
        <v>100</v>
      </c>
      <c r="AT25" s="162">
        <v>45520</v>
      </c>
      <c r="AU25" s="147" t="s">
        <v>101</v>
      </c>
      <c r="AV25" s="147"/>
    </row>
    <row r="26" s="112" customFormat="1" ht="302" customHeight="1" spans="1:48">
      <c r="A26" s="133">
        <f>SUBTOTAL(103,$D$10:D26)</f>
        <v>3</v>
      </c>
      <c r="B26" s="132" t="s">
        <v>102</v>
      </c>
      <c r="C26" s="134" t="s">
        <v>92</v>
      </c>
      <c r="D26" s="132" t="s">
        <v>103</v>
      </c>
      <c r="E26" s="132" t="s">
        <v>87</v>
      </c>
      <c r="F26" s="132" t="s">
        <v>90</v>
      </c>
      <c r="G26" s="132" t="s">
        <v>67</v>
      </c>
      <c r="H26" s="132" t="s">
        <v>104</v>
      </c>
      <c r="I26" s="132" t="s">
        <v>105</v>
      </c>
      <c r="J26" s="132" t="s">
        <v>106</v>
      </c>
      <c r="K26" s="147">
        <v>1</v>
      </c>
      <c r="L26" s="148">
        <v>2</v>
      </c>
      <c r="M26" s="148">
        <v>6</v>
      </c>
      <c r="N26" s="148">
        <v>12</v>
      </c>
      <c r="O26" s="147">
        <v>64</v>
      </c>
      <c r="P26" s="147">
        <v>64</v>
      </c>
      <c r="Q26" s="147">
        <f t="shared" si="7"/>
        <v>0</v>
      </c>
      <c r="R26" s="147">
        <v>0</v>
      </c>
      <c r="S26" s="147">
        <v>0</v>
      </c>
      <c r="T26" s="147">
        <v>0</v>
      </c>
      <c r="U26" s="147">
        <v>0</v>
      </c>
      <c r="V26" s="147">
        <v>0</v>
      </c>
      <c r="W26" s="147">
        <v>0</v>
      </c>
      <c r="X26" s="147">
        <v>0</v>
      </c>
      <c r="Y26" s="147">
        <v>0</v>
      </c>
      <c r="Z26" s="147">
        <v>0</v>
      </c>
      <c r="AA26" s="147"/>
      <c r="AB26" s="147"/>
      <c r="AC26" s="147">
        <v>0</v>
      </c>
      <c r="AD26" s="147">
        <v>0</v>
      </c>
      <c r="AE26" s="147">
        <v>64</v>
      </c>
      <c r="AF26" s="147">
        <v>0</v>
      </c>
      <c r="AG26" s="147"/>
      <c r="AH26" s="147"/>
      <c r="AI26" s="147"/>
      <c r="AJ26" s="147">
        <v>0</v>
      </c>
      <c r="AK26" s="147">
        <v>0</v>
      </c>
      <c r="AL26" s="147"/>
      <c r="AM26" s="157" t="s">
        <v>107</v>
      </c>
      <c r="AN26" s="147" t="s">
        <v>108</v>
      </c>
      <c r="AO26" s="157" t="s">
        <v>71</v>
      </c>
      <c r="AP26" s="157" t="s">
        <v>72</v>
      </c>
      <c r="AQ26" s="157" t="s">
        <v>73</v>
      </c>
      <c r="AR26" s="161" t="s">
        <v>109</v>
      </c>
      <c r="AS26" s="163" t="s">
        <v>110</v>
      </c>
      <c r="AT26" s="162">
        <v>45520</v>
      </c>
      <c r="AU26" s="147" t="s">
        <v>101</v>
      </c>
      <c r="AV26" s="147"/>
    </row>
    <row r="27" s="112" customFormat="1" ht="215" customHeight="1" spans="1:48">
      <c r="A27" s="133">
        <f>SUBTOTAL(103,$D$10:D27)</f>
        <v>4</v>
      </c>
      <c r="B27" s="132" t="s">
        <v>111</v>
      </c>
      <c r="C27" s="134" t="s">
        <v>92</v>
      </c>
      <c r="D27" s="132" t="s">
        <v>112</v>
      </c>
      <c r="E27" s="132" t="s">
        <v>87</v>
      </c>
      <c r="F27" s="132" t="s">
        <v>90</v>
      </c>
      <c r="G27" s="132" t="s">
        <v>67</v>
      </c>
      <c r="H27" s="132" t="s">
        <v>113</v>
      </c>
      <c r="I27" s="132" t="s">
        <v>114</v>
      </c>
      <c r="J27" s="132" t="s">
        <v>115</v>
      </c>
      <c r="K27" s="147">
        <v>1</v>
      </c>
      <c r="L27" s="148">
        <v>1</v>
      </c>
      <c r="M27" s="148">
        <v>1</v>
      </c>
      <c r="N27" s="148">
        <v>1</v>
      </c>
      <c r="O27" s="147">
        <v>32</v>
      </c>
      <c r="P27" s="147">
        <v>32</v>
      </c>
      <c r="Q27" s="147">
        <f t="shared" si="7"/>
        <v>0</v>
      </c>
      <c r="R27" s="147">
        <v>0</v>
      </c>
      <c r="S27" s="147">
        <v>0</v>
      </c>
      <c r="T27" s="147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/>
      <c r="AB27" s="147"/>
      <c r="AC27" s="147">
        <v>0</v>
      </c>
      <c r="AD27" s="147">
        <v>0</v>
      </c>
      <c r="AE27" s="147">
        <v>32</v>
      </c>
      <c r="AF27" s="147">
        <v>0</v>
      </c>
      <c r="AG27" s="147"/>
      <c r="AH27" s="147"/>
      <c r="AI27" s="147"/>
      <c r="AJ27" s="147">
        <v>0</v>
      </c>
      <c r="AK27" s="147">
        <v>0</v>
      </c>
      <c r="AL27" s="147"/>
      <c r="AM27" s="157" t="s">
        <v>116</v>
      </c>
      <c r="AN27" s="147" t="s">
        <v>117</v>
      </c>
      <c r="AO27" s="157" t="s">
        <v>71</v>
      </c>
      <c r="AP27" s="157" t="s">
        <v>72</v>
      </c>
      <c r="AQ27" s="157" t="s">
        <v>73</v>
      </c>
      <c r="AR27" s="161" t="s">
        <v>118</v>
      </c>
      <c r="AS27" s="161" t="s">
        <v>119</v>
      </c>
      <c r="AT27" s="162">
        <v>45520</v>
      </c>
      <c r="AU27" s="147" t="s">
        <v>101</v>
      </c>
      <c r="AV27" s="147"/>
    </row>
    <row r="28" s="112" customFormat="1" ht="215" customHeight="1" spans="1:48">
      <c r="A28" s="133">
        <f>SUBTOTAL(103,$D$10:D28)</f>
        <v>5</v>
      </c>
      <c r="B28" s="132" t="s">
        <v>120</v>
      </c>
      <c r="C28" s="134" t="s">
        <v>92</v>
      </c>
      <c r="D28" s="132" t="s">
        <v>121</v>
      </c>
      <c r="E28" s="132" t="s">
        <v>87</v>
      </c>
      <c r="F28" s="132" t="s">
        <v>90</v>
      </c>
      <c r="G28" s="132" t="s">
        <v>67</v>
      </c>
      <c r="H28" s="132" t="s">
        <v>122</v>
      </c>
      <c r="I28" s="132" t="s">
        <v>123</v>
      </c>
      <c r="J28" s="132" t="s">
        <v>124</v>
      </c>
      <c r="K28" s="147">
        <v>1</v>
      </c>
      <c r="L28" s="148">
        <v>1</v>
      </c>
      <c r="M28" s="148">
        <v>229</v>
      </c>
      <c r="N28" s="148">
        <v>1025</v>
      </c>
      <c r="O28" s="147">
        <v>32</v>
      </c>
      <c r="P28" s="147">
        <v>32</v>
      </c>
      <c r="Q28" s="147">
        <f t="shared" si="7"/>
        <v>0</v>
      </c>
      <c r="R28" s="147">
        <v>0</v>
      </c>
      <c r="S28" s="147">
        <v>0</v>
      </c>
      <c r="T28" s="147">
        <v>0</v>
      </c>
      <c r="U28" s="147">
        <v>0</v>
      </c>
      <c r="V28" s="147">
        <v>0</v>
      </c>
      <c r="W28" s="147">
        <v>0</v>
      </c>
      <c r="X28" s="147">
        <v>0</v>
      </c>
      <c r="Y28" s="147">
        <v>0</v>
      </c>
      <c r="Z28" s="147">
        <v>0</v>
      </c>
      <c r="AA28" s="147"/>
      <c r="AB28" s="147"/>
      <c r="AC28" s="147">
        <v>0</v>
      </c>
      <c r="AD28" s="147">
        <v>0</v>
      </c>
      <c r="AE28" s="147">
        <v>32</v>
      </c>
      <c r="AF28" s="147">
        <v>0</v>
      </c>
      <c r="AG28" s="147"/>
      <c r="AH28" s="147"/>
      <c r="AI28" s="147"/>
      <c r="AJ28" s="147">
        <v>0</v>
      </c>
      <c r="AK28" s="147">
        <v>0</v>
      </c>
      <c r="AL28" s="147"/>
      <c r="AM28" s="157" t="s">
        <v>125</v>
      </c>
      <c r="AN28" s="147" t="s">
        <v>126</v>
      </c>
      <c r="AO28" s="157" t="s">
        <v>71</v>
      </c>
      <c r="AP28" s="157" t="s">
        <v>72</v>
      </c>
      <c r="AQ28" s="157" t="s">
        <v>73</v>
      </c>
      <c r="AR28" s="161" t="s">
        <v>127</v>
      </c>
      <c r="AS28" s="161" t="s">
        <v>128</v>
      </c>
      <c r="AT28" s="162">
        <v>45520</v>
      </c>
      <c r="AU28" s="147" t="s">
        <v>101</v>
      </c>
      <c r="AV28" s="147"/>
    </row>
    <row r="29" s="112" customFormat="1" ht="215" customHeight="1" spans="1:48">
      <c r="A29" s="133">
        <f>SUBTOTAL(103,$D$10:D29)</f>
        <v>6</v>
      </c>
      <c r="B29" s="132" t="s">
        <v>129</v>
      </c>
      <c r="C29" s="134" t="s">
        <v>92</v>
      </c>
      <c r="D29" s="132" t="s">
        <v>130</v>
      </c>
      <c r="E29" s="132" t="s">
        <v>87</v>
      </c>
      <c r="F29" s="132" t="s">
        <v>90</v>
      </c>
      <c r="G29" s="132" t="s">
        <v>67</v>
      </c>
      <c r="H29" s="132" t="s">
        <v>131</v>
      </c>
      <c r="I29" s="132" t="s">
        <v>105</v>
      </c>
      <c r="J29" s="132" t="s">
        <v>132</v>
      </c>
      <c r="K29" s="147">
        <v>1</v>
      </c>
      <c r="L29" s="148">
        <v>1</v>
      </c>
      <c r="M29" s="148">
        <v>433</v>
      </c>
      <c r="N29" s="148">
        <v>1872</v>
      </c>
      <c r="O29" s="147">
        <v>32</v>
      </c>
      <c r="P29" s="147">
        <v>32</v>
      </c>
      <c r="Q29" s="147">
        <f t="shared" si="7"/>
        <v>0</v>
      </c>
      <c r="R29" s="147">
        <v>0</v>
      </c>
      <c r="S29" s="147">
        <v>0</v>
      </c>
      <c r="T29" s="147">
        <v>0</v>
      </c>
      <c r="U29" s="147">
        <v>0</v>
      </c>
      <c r="V29" s="147">
        <v>0</v>
      </c>
      <c r="W29" s="147">
        <v>0</v>
      </c>
      <c r="X29" s="147">
        <v>0</v>
      </c>
      <c r="Y29" s="147">
        <v>0</v>
      </c>
      <c r="Z29" s="147">
        <v>0</v>
      </c>
      <c r="AA29" s="147"/>
      <c r="AB29" s="147"/>
      <c r="AC29" s="147">
        <v>0</v>
      </c>
      <c r="AD29" s="147">
        <v>0</v>
      </c>
      <c r="AE29" s="147">
        <v>32</v>
      </c>
      <c r="AF29" s="147">
        <v>0</v>
      </c>
      <c r="AG29" s="147"/>
      <c r="AH29" s="147"/>
      <c r="AI29" s="147"/>
      <c r="AJ29" s="147">
        <v>0</v>
      </c>
      <c r="AK29" s="147">
        <v>0</v>
      </c>
      <c r="AL29" s="147"/>
      <c r="AM29" s="157" t="s">
        <v>133</v>
      </c>
      <c r="AN29" s="147" t="s">
        <v>134</v>
      </c>
      <c r="AO29" s="157" t="s">
        <v>71</v>
      </c>
      <c r="AP29" s="157" t="s">
        <v>72</v>
      </c>
      <c r="AQ29" s="157" t="s">
        <v>73</v>
      </c>
      <c r="AR29" s="161" t="s">
        <v>135</v>
      </c>
      <c r="AS29" s="161" t="s">
        <v>136</v>
      </c>
      <c r="AT29" s="162">
        <v>45520</v>
      </c>
      <c r="AU29" s="147" t="s">
        <v>101</v>
      </c>
      <c r="AV29" s="147"/>
    </row>
    <row r="30" s="112" customFormat="1" ht="215" customHeight="1" spans="1:48">
      <c r="A30" s="133">
        <f>SUBTOTAL(103,$D$10:D30)</f>
        <v>7</v>
      </c>
      <c r="B30" s="132" t="s">
        <v>137</v>
      </c>
      <c r="C30" s="134" t="s">
        <v>92</v>
      </c>
      <c r="D30" s="132" t="s">
        <v>138</v>
      </c>
      <c r="E30" s="132" t="s">
        <v>87</v>
      </c>
      <c r="F30" s="132" t="s">
        <v>90</v>
      </c>
      <c r="G30" s="132" t="s">
        <v>67</v>
      </c>
      <c r="H30" s="132" t="s">
        <v>139</v>
      </c>
      <c r="I30" s="132" t="s">
        <v>123</v>
      </c>
      <c r="J30" s="132" t="s">
        <v>140</v>
      </c>
      <c r="K30" s="147">
        <v>1</v>
      </c>
      <c r="L30" s="148">
        <v>1</v>
      </c>
      <c r="M30" s="148">
        <v>44</v>
      </c>
      <c r="N30" s="148">
        <v>137</v>
      </c>
      <c r="O30" s="147">
        <v>32</v>
      </c>
      <c r="P30" s="147">
        <v>32</v>
      </c>
      <c r="Q30" s="147">
        <f t="shared" si="7"/>
        <v>0</v>
      </c>
      <c r="R30" s="147">
        <v>0</v>
      </c>
      <c r="S30" s="147">
        <v>0</v>
      </c>
      <c r="T30" s="147">
        <v>0</v>
      </c>
      <c r="U30" s="147">
        <v>0</v>
      </c>
      <c r="V30" s="147">
        <v>0</v>
      </c>
      <c r="W30" s="147">
        <v>0</v>
      </c>
      <c r="X30" s="147">
        <v>0</v>
      </c>
      <c r="Y30" s="147">
        <v>0</v>
      </c>
      <c r="Z30" s="147">
        <v>0</v>
      </c>
      <c r="AA30" s="147"/>
      <c r="AB30" s="147"/>
      <c r="AC30" s="147">
        <v>0</v>
      </c>
      <c r="AD30" s="147">
        <v>0</v>
      </c>
      <c r="AE30" s="147">
        <v>32</v>
      </c>
      <c r="AF30" s="147">
        <v>0</v>
      </c>
      <c r="AG30" s="147"/>
      <c r="AH30" s="147"/>
      <c r="AI30" s="147"/>
      <c r="AJ30" s="147">
        <v>0</v>
      </c>
      <c r="AK30" s="147">
        <v>0</v>
      </c>
      <c r="AL30" s="147"/>
      <c r="AM30" s="157" t="s">
        <v>141</v>
      </c>
      <c r="AN30" s="147" t="s">
        <v>142</v>
      </c>
      <c r="AO30" s="157" t="s">
        <v>71</v>
      </c>
      <c r="AP30" s="157" t="s">
        <v>72</v>
      </c>
      <c r="AQ30" s="157" t="s">
        <v>73</v>
      </c>
      <c r="AR30" s="161" t="s">
        <v>143</v>
      </c>
      <c r="AS30" s="161" t="s">
        <v>144</v>
      </c>
      <c r="AT30" s="162">
        <v>45520</v>
      </c>
      <c r="AU30" s="147" t="s">
        <v>101</v>
      </c>
      <c r="AV30" s="147"/>
    </row>
    <row r="31" s="105" customFormat="1" ht="30" customHeight="1" spans="1:48">
      <c r="A31" s="129" t="s">
        <v>59</v>
      </c>
      <c r="B31" s="130" t="s">
        <v>145</v>
      </c>
      <c r="C31" s="130"/>
      <c r="D31" s="130"/>
      <c r="E31" s="130"/>
      <c r="F31" s="130"/>
      <c r="G31" s="130"/>
      <c r="H31" s="130"/>
      <c r="I31" s="130"/>
      <c r="J31" s="130"/>
      <c r="K31" s="142">
        <f>K32+K33+K34+K35</f>
        <v>0</v>
      </c>
      <c r="L31" s="142"/>
      <c r="M31" s="142"/>
      <c r="N31" s="142"/>
      <c r="O31" s="142">
        <f>O32+O33+O34+O35</f>
        <v>0</v>
      </c>
      <c r="P31" s="142">
        <f>P32+P33+P34+P35</f>
        <v>0</v>
      </c>
      <c r="Q31" s="141">
        <f>Q32+Q33+Q34+Q35</f>
        <v>0</v>
      </c>
      <c r="R31" s="141">
        <f t="shared" ref="R31:AL31" si="8">R32+R33+R34+R35</f>
        <v>0</v>
      </c>
      <c r="S31" s="141">
        <f t="shared" si="8"/>
        <v>0</v>
      </c>
      <c r="T31" s="141">
        <f t="shared" si="8"/>
        <v>0</v>
      </c>
      <c r="U31" s="141">
        <f t="shared" si="8"/>
        <v>0</v>
      </c>
      <c r="V31" s="141">
        <f t="shared" si="8"/>
        <v>0</v>
      </c>
      <c r="W31" s="141">
        <f t="shared" si="8"/>
        <v>0</v>
      </c>
      <c r="X31" s="141">
        <f t="shared" si="8"/>
        <v>0</v>
      </c>
      <c r="Y31" s="141">
        <f t="shared" si="8"/>
        <v>0</v>
      </c>
      <c r="Z31" s="141">
        <f t="shared" si="8"/>
        <v>0</v>
      </c>
      <c r="AA31" s="141">
        <f t="shared" si="8"/>
        <v>0</v>
      </c>
      <c r="AB31" s="141">
        <f t="shared" si="8"/>
        <v>0</v>
      </c>
      <c r="AC31" s="141">
        <f t="shared" si="8"/>
        <v>0</v>
      </c>
      <c r="AD31" s="141">
        <f t="shared" si="8"/>
        <v>0</v>
      </c>
      <c r="AE31" s="141">
        <f t="shared" si="8"/>
        <v>0</v>
      </c>
      <c r="AF31" s="141">
        <f t="shared" si="8"/>
        <v>0</v>
      </c>
      <c r="AG31" s="141">
        <f t="shared" si="8"/>
        <v>0</v>
      </c>
      <c r="AH31" s="141">
        <f t="shared" si="8"/>
        <v>0</v>
      </c>
      <c r="AI31" s="141">
        <f t="shared" si="8"/>
        <v>0</v>
      </c>
      <c r="AJ31" s="141">
        <f t="shared" si="8"/>
        <v>0</v>
      </c>
      <c r="AK31" s="141">
        <f t="shared" si="8"/>
        <v>0</v>
      </c>
      <c r="AL31" s="141">
        <f t="shared" si="8"/>
        <v>0</v>
      </c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</row>
    <row r="32" s="105" customFormat="1" ht="30" customHeight="1" spans="1:48">
      <c r="A32" s="129" t="s">
        <v>61</v>
      </c>
      <c r="B32" s="130" t="s">
        <v>146</v>
      </c>
      <c r="C32" s="130"/>
      <c r="D32" s="130"/>
      <c r="E32" s="130"/>
      <c r="F32" s="130"/>
      <c r="G32" s="130"/>
      <c r="H32" s="130"/>
      <c r="I32" s="130"/>
      <c r="J32" s="130"/>
      <c r="K32" s="142"/>
      <c r="L32" s="142"/>
      <c r="M32" s="142"/>
      <c r="N32" s="142"/>
      <c r="O32" s="142"/>
      <c r="P32" s="142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</row>
    <row r="33" s="105" customFormat="1" ht="30" customHeight="1" spans="1:48">
      <c r="A33" s="129" t="s">
        <v>61</v>
      </c>
      <c r="B33" s="130" t="s">
        <v>147</v>
      </c>
      <c r="C33" s="130"/>
      <c r="D33" s="130"/>
      <c r="E33" s="130"/>
      <c r="F33" s="130"/>
      <c r="G33" s="130"/>
      <c r="H33" s="130"/>
      <c r="I33" s="130"/>
      <c r="J33" s="130"/>
      <c r="K33" s="142"/>
      <c r="L33" s="142"/>
      <c r="M33" s="142"/>
      <c r="N33" s="142"/>
      <c r="O33" s="142"/>
      <c r="P33" s="142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</row>
    <row r="34" s="105" customFormat="1" ht="30" customHeight="1" spans="1:48">
      <c r="A34" s="129" t="s">
        <v>61</v>
      </c>
      <c r="B34" s="130" t="s">
        <v>148</v>
      </c>
      <c r="C34" s="130"/>
      <c r="D34" s="130"/>
      <c r="E34" s="130"/>
      <c r="F34" s="130"/>
      <c r="G34" s="130"/>
      <c r="H34" s="130"/>
      <c r="I34" s="130"/>
      <c r="J34" s="130"/>
      <c r="K34" s="142"/>
      <c r="L34" s="142"/>
      <c r="M34" s="142"/>
      <c r="N34" s="142"/>
      <c r="O34" s="142"/>
      <c r="P34" s="142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</row>
    <row r="35" s="105" customFormat="1" ht="30" customHeight="1" spans="1:48">
      <c r="A35" s="129" t="s">
        <v>61</v>
      </c>
      <c r="B35" s="130" t="s">
        <v>149</v>
      </c>
      <c r="C35" s="130"/>
      <c r="D35" s="130"/>
      <c r="E35" s="130"/>
      <c r="F35" s="130"/>
      <c r="G35" s="130"/>
      <c r="H35" s="130"/>
      <c r="I35" s="130"/>
      <c r="J35" s="130"/>
      <c r="K35" s="142"/>
      <c r="L35" s="142"/>
      <c r="M35" s="142"/>
      <c r="N35" s="142"/>
      <c r="O35" s="142"/>
      <c r="P35" s="142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</row>
    <row r="36" s="105" customFormat="1" ht="30" customHeight="1" spans="1:48">
      <c r="A36" s="129" t="s">
        <v>59</v>
      </c>
      <c r="B36" s="130" t="s">
        <v>150</v>
      </c>
      <c r="C36" s="130"/>
      <c r="D36" s="130"/>
      <c r="E36" s="130"/>
      <c r="F36" s="130"/>
      <c r="G36" s="130"/>
      <c r="H36" s="130"/>
      <c r="I36" s="130"/>
      <c r="J36" s="130"/>
      <c r="K36" s="142">
        <f>K37+K38+K39+K40+K41</f>
        <v>0</v>
      </c>
      <c r="L36" s="142"/>
      <c r="M36" s="142"/>
      <c r="N36" s="142"/>
      <c r="O36" s="142">
        <f>O37+O38+O39+O40+O41</f>
        <v>0</v>
      </c>
      <c r="P36" s="142">
        <f>P37+P38+P39+P40+P41</f>
        <v>0</v>
      </c>
      <c r="Q36" s="141">
        <f>Q37+Q38+Q39+Q40+Q41</f>
        <v>0</v>
      </c>
      <c r="R36" s="141">
        <f t="shared" ref="R36:AL36" si="9">R37+R38+R39+R40+R41</f>
        <v>0</v>
      </c>
      <c r="S36" s="141">
        <f t="shared" si="9"/>
        <v>0</v>
      </c>
      <c r="T36" s="141">
        <f t="shared" si="9"/>
        <v>0</v>
      </c>
      <c r="U36" s="141">
        <f t="shared" si="9"/>
        <v>0</v>
      </c>
      <c r="V36" s="141">
        <f t="shared" si="9"/>
        <v>0</v>
      </c>
      <c r="W36" s="141">
        <f t="shared" si="9"/>
        <v>0</v>
      </c>
      <c r="X36" s="141">
        <f t="shared" si="9"/>
        <v>0</v>
      </c>
      <c r="Y36" s="141">
        <f t="shared" si="9"/>
        <v>0</v>
      </c>
      <c r="Z36" s="141">
        <f t="shared" si="9"/>
        <v>0</v>
      </c>
      <c r="AA36" s="141">
        <f t="shared" si="9"/>
        <v>0</v>
      </c>
      <c r="AB36" s="141">
        <f t="shared" si="9"/>
        <v>0</v>
      </c>
      <c r="AC36" s="141">
        <f t="shared" si="9"/>
        <v>0</v>
      </c>
      <c r="AD36" s="141">
        <f t="shared" si="9"/>
        <v>0</v>
      </c>
      <c r="AE36" s="141">
        <f t="shared" si="9"/>
        <v>0</v>
      </c>
      <c r="AF36" s="141">
        <f t="shared" si="9"/>
        <v>0</v>
      </c>
      <c r="AG36" s="141">
        <f t="shared" si="9"/>
        <v>0</v>
      </c>
      <c r="AH36" s="141">
        <f t="shared" si="9"/>
        <v>0</v>
      </c>
      <c r="AI36" s="141">
        <f t="shared" si="9"/>
        <v>0</v>
      </c>
      <c r="AJ36" s="141">
        <f t="shared" si="9"/>
        <v>0</v>
      </c>
      <c r="AK36" s="141">
        <f t="shared" si="9"/>
        <v>0</v>
      </c>
      <c r="AL36" s="141">
        <f t="shared" si="9"/>
        <v>0</v>
      </c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</row>
    <row r="37" s="105" customFormat="1" ht="30" customHeight="1" spans="1:48">
      <c r="A37" s="129" t="s">
        <v>61</v>
      </c>
      <c r="B37" s="130" t="s">
        <v>151</v>
      </c>
      <c r="C37" s="130"/>
      <c r="D37" s="130"/>
      <c r="E37" s="130"/>
      <c r="F37" s="130"/>
      <c r="G37" s="130"/>
      <c r="H37" s="130"/>
      <c r="I37" s="130"/>
      <c r="J37" s="130"/>
      <c r="K37" s="142"/>
      <c r="L37" s="142"/>
      <c r="M37" s="142"/>
      <c r="N37" s="142"/>
      <c r="O37" s="142"/>
      <c r="P37" s="142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</row>
    <row r="38" s="105" customFormat="1" ht="30" customHeight="1" spans="1:48">
      <c r="A38" s="129" t="s">
        <v>61</v>
      </c>
      <c r="B38" s="130" t="s">
        <v>152</v>
      </c>
      <c r="C38" s="130"/>
      <c r="D38" s="130"/>
      <c r="E38" s="130"/>
      <c r="F38" s="130"/>
      <c r="G38" s="130"/>
      <c r="H38" s="130"/>
      <c r="I38" s="130"/>
      <c r="J38" s="130"/>
      <c r="K38" s="142"/>
      <c r="L38" s="142"/>
      <c r="M38" s="142"/>
      <c r="N38" s="142"/>
      <c r="O38" s="142"/>
      <c r="P38" s="142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</row>
    <row r="39" s="105" customFormat="1" ht="30" customHeight="1" spans="1:48">
      <c r="A39" s="129" t="s">
        <v>61</v>
      </c>
      <c r="B39" s="130" t="s">
        <v>153</v>
      </c>
      <c r="C39" s="130"/>
      <c r="D39" s="130"/>
      <c r="E39" s="130"/>
      <c r="F39" s="130"/>
      <c r="G39" s="130"/>
      <c r="H39" s="130"/>
      <c r="I39" s="130"/>
      <c r="J39" s="130"/>
      <c r="K39" s="142"/>
      <c r="L39" s="142"/>
      <c r="M39" s="142"/>
      <c r="N39" s="142"/>
      <c r="O39" s="142"/>
      <c r="P39" s="142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</row>
    <row r="40" s="105" customFormat="1" ht="30" customHeight="1" spans="1:48">
      <c r="A40" s="129" t="s">
        <v>61</v>
      </c>
      <c r="B40" s="130" t="s">
        <v>154</v>
      </c>
      <c r="C40" s="130"/>
      <c r="D40" s="130"/>
      <c r="E40" s="130"/>
      <c r="F40" s="130"/>
      <c r="G40" s="130"/>
      <c r="H40" s="130"/>
      <c r="I40" s="130"/>
      <c r="J40" s="130"/>
      <c r="K40" s="142"/>
      <c r="L40" s="142"/>
      <c r="M40" s="142"/>
      <c r="N40" s="142"/>
      <c r="O40" s="142"/>
      <c r="P40" s="142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</row>
    <row r="41" s="105" customFormat="1" ht="30" customHeight="1" spans="1:48">
      <c r="A41" s="129" t="s">
        <v>61</v>
      </c>
      <c r="B41" s="130" t="s">
        <v>155</v>
      </c>
      <c r="C41" s="130"/>
      <c r="D41" s="130"/>
      <c r="E41" s="130"/>
      <c r="F41" s="130"/>
      <c r="G41" s="130"/>
      <c r="H41" s="130"/>
      <c r="I41" s="130"/>
      <c r="J41" s="130"/>
      <c r="K41" s="142"/>
      <c r="L41" s="142"/>
      <c r="M41" s="142"/>
      <c r="N41" s="142"/>
      <c r="O41" s="142"/>
      <c r="P41" s="142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</row>
    <row r="42" s="105" customFormat="1" ht="30" customHeight="1" spans="1:48">
      <c r="A42" s="129" t="s">
        <v>57</v>
      </c>
      <c r="B42" s="130" t="s">
        <v>156</v>
      </c>
      <c r="C42" s="130"/>
      <c r="D42" s="130"/>
      <c r="E42" s="130"/>
      <c r="F42" s="130"/>
      <c r="G42" s="130"/>
      <c r="H42" s="130"/>
      <c r="I42" s="130"/>
      <c r="J42" s="130"/>
      <c r="K42" s="142">
        <f>K43+K46+K50+K53+K57</f>
        <v>0</v>
      </c>
      <c r="L42" s="142"/>
      <c r="M42" s="142"/>
      <c r="N42" s="142"/>
      <c r="O42" s="142">
        <f>O43+O46+O50+O53+O57</f>
        <v>0</v>
      </c>
      <c r="P42" s="142">
        <f>P43+P46+P50+P53+P57</f>
        <v>0</v>
      </c>
      <c r="Q42" s="141">
        <f>Q43+Q46+Q50+Q53+Q57</f>
        <v>0</v>
      </c>
      <c r="R42" s="141">
        <f t="shared" ref="R42:AL42" si="10">R43+R46+R50+R53+R57</f>
        <v>0</v>
      </c>
      <c r="S42" s="141">
        <f t="shared" si="10"/>
        <v>0</v>
      </c>
      <c r="T42" s="141">
        <f t="shared" si="10"/>
        <v>0</v>
      </c>
      <c r="U42" s="141">
        <f t="shared" si="10"/>
        <v>0</v>
      </c>
      <c r="V42" s="141">
        <f t="shared" si="10"/>
        <v>0</v>
      </c>
      <c r="W42" s="141">
        <f t="shared" si="10"/>
        <v>0</v>
      </c>
      <c r="X42" s="141">
        <f t="shared" si="10"/>
        <v>0</v>
      </c>
      <c r="Y42" s="141">
        <f t="shared" si="10"/>
        <v>0</v>
      </c>
      <c r="Z42" s="141">
        <f t="shared" si="10"/>
        <v>0</v>
      </c>
      <c r="AA42" s="141">
        <f t="shared" si="10"/>
        <v>0</v>
      </c>
      <c r="AB42" s="141">
        <f t="shared" si="10"/>
        <v>0</v>
      </c>
      <c r="AC42" s="141">
        <f t="shared" si="10"/>
        <v>0</v>
      </c>
      <c r="AD42" s="141">
        <f t="shared" si="10"/>
        <v>0</v>
      </c>
      <c r="AE42" s="141">
        <f t="shared" si="10"/>
        <v>0</v>
      </c>
      <c r="AF42" s="141">
        <f t="shared" si="10"/>
        <v>0</v>
      </c>
      <c r="AG42" s="141">
        <f t="shared" si="10"/>
        <v>0</v>
      </c>
      <c r="AH42" s="141">
        <f t="shared" si="10"/>
        <v>0</v>
      </c>
      <c r="AI42" s="141">
        <f t="shared" si="10"/>
        <v>0</v>
      </c>
      <c r="AJ42" s="141">
        <f t="shared" si="10"/>
        <v>0</v>
      </c>
      <c r="AK42" s="141">
        <f t="shared" si="10"/>
        <v>0</v>
      </c>
      <c r="AL42" s="141">
        <f t="shared" si="10"/>
        <v>0</v>
      </c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</row>
    <row r="43" s="105" customFormat="1" ht="30" customHeight="1" spans="1:48">
      <c r="A43" s="129" t="s">
        <v>59</v>
      </c>
      <c r="B43" s="130" t="s">
        <v>157</v>
      </c>
      <c r="C43" s="130"/>
      <c r="D43" s="130"/>
      <c r="E43" s="130"/>
      <c r="F43" s="130"/>
      <c r="G43" s="130"/>
      <c r="H43" s="130"/>
      <c r="I43" s="130"/>
      <c r="J43" s="130"/>
      <c r="K43" s="142">
        <f>K44+K45</f>
        <v>0</v>
      </c>
      <c r="L43" s="142"/>
      <c r="M43" s="142"/>
      <c r="N43" s="142"/>
      <c r="O43" s="142">
        <f>O44+O45</f>
        <v>0</v>
      </c>
      <c r="P43" s="142">
        <f>P44+P45</f>
        <v>0</v>
      </c>
      <c r="Q43" s="141">
        <f>Q44+Q45</f>
        <v>0</v>
      </c>
      <c r="R43" s="141">
        <f t="shared" ref="R43:AL43" si="11">R44+R45</f>
        <v>0</v>
      </c>
      <c r="S43" s="141">
        <f t="shared" si="11"/>
        <v>0</v>
      </c>
      <c r="T43" s="141">
        <f t="shared" si="11"/>
        <v>0</v>
      </c>
      <c r="U43" s="141">
        <f t="shared" si="11"/>
        <v>0</v>
      </c>
      <c r="V43" s="141">
        <f t="shared" si="11"/>
        <v>0</v>
      </c>
      <c r="W43" s="141">
        <f t="shared" si="11"/>
        <v>0</v>
      </c>
      <c r="X43" s="141">
        <f t="shared" si="11"/>
        <v>0</v>
      </c>
      <c r="Y43" s="141">
        <f t="shared" si="11"/>
        <v>0</v>
      </c>
      <c r="Z43" s="141">
        <f t="shared" si="11"/>
        <v>0</v>
      </c>
      <c r="AA43" s="141">
        <f t="shared" si="11"/>
        <v>0</v>
      </c>
      <c r="AB43" s="141">
        <f t="shared" si="11"/>
        <v>0</v>
      </c>
      <c r="AC43" s="141">
        <f t="shared" si="11"/>
        <v>0</v>
      </c>
      <c r="AD43" s="141">
        <f t="shared" si="11"/>
        <v>0</v>
      </c>
      <c r="AE43" s="141">
        <f t="shared" si="11"/>
        <v>0</v>
      </c>
      <c r="AF43" s="141">
        <f t="shared" si="11"/>
        <v>0</v>
      </c>
      <c r="AG43" s="141">
        <f t="shared" si="11"/>
        <v>0</v>
      </c>
      <c r="AH43" s="141">
        <f t="shared" si="11"/>
        <v>0</v>
      </c>
      <c r="AI43" s="141">
        <f t="shared" si="11"/>
        <v>0</v>
      </c>
      <c r="AJ43" s="141">
        <f t="shared" si="11"/>
        <v>0</v>
      </c>
      <c r="AK43" s="141">
        <f t="shared" si="11"/>
        <v>0</v>
      </c>
      <c r="AL43" s="141">
        <f t="shared" si="11"/>
        <v>0</v>
      </c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</row>
    <row r="44" s="105" customFormat="1" ht="30" customHeight="1" spans="1:48">
      <c r="A44" s="129" t="s">
        <v>61</v>
      </c>
      <c r="B44" s="130" t="s">
        <v>158</v>
      </c>
      <c r="C44" s="130"/>
      <c r="D44" s="130"/>
      <c r="E44" s="130"/>
      <c r="F44" s="130"/>
      <c r="G44" s="130"/>
      <c r="H44" s="130"/>
      <c r="I44" s="130"/>
      <c r="J44" s="130"/>
      <c r="K44" s="142"/>
      <c r="L44" s="142"/>
      <c r="M44" s="142"/>
      <c r="N44" s="142"/>
      <c r="O44" s="142"/>
      <c r="P44" s="142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</row>
    <row r="45" s="105" customFormat="1" ht="30" customHeight="1" spans="1:48">
      <c r="A45" s="129" t="s">
        <v>61</v>
      </c>
      <c r="B45" s="130" t="s">
        <v>159</v>
      </c>
      <c r="C45" s="130"/>
      <c r="D45" s="130"/>
      <c r="E45" s="130"/>
      <c r="F45" s="130"/>
      <c r="G45" s="130"/>
      <c r="H45" s="130"/>
      <c r="I45" s="130"/>
      <c r="J45" s="130"/>
      <c r="K45" s="142"/>
      <c r="L45" s="142"/>
      <c r="M45" s="142"/>
      <c r="N45" s="142"/>
      <c r="O45" s="142"/>
      <c r="P45" s="142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</row>
    <row r="46" s="105" customFormat="1" ht="30" customHeight="1" spans="1:48">
      <c r="A46" s="129" t="s">
        <v>59</v>
      </c>
      <c r="B46" s="130" t="s">
        <v>160</v>
      </c>
      <c r="C46" s="130"/>
      <c r="D46" s="130"/>
      <c r="E46" s="130"/>
      <c r="F46" s="130"/>
      <c r="G46" s="130"/>
      <c r="H46" s="130"/>
      <c r="I46" s="130"/>
      <c r="J46" s="130"/>
      <c r="K46" s="142">
        <f>K47+K48+K49</f>
        <v>0</v>
      </c>
      <c r="L46" s="142"/>
      <c r="M46" s="142"/>
      <c r="N46" s="142"/>
      <c r="O46" s="142">
        <f>O47+O48+O49</f>
        <v>0</v>
      </c>
      <c r="P46" s="142">
        <f>P47+P48+P49</f>
        <v>0</v>
      </c>
      <c r="Q46" s="141">
        <f>Q47+Q48+Q49</f>
        <v>0</v>
      </c>
      <c r="R46" s="141">
        <f t="shared" ref="R46:AL46" si="12">R47+R48+R49</f>
        <v>0</v>
      </c>
      <c r="S46" s="141">
        <f t="shared" si="12"/>
        <v>0</v>
      </c>
      <c r="T46" s="141">
        <f t="shared" si="12"/>
        <v>0</v>
      </c>
      <c r="U46" s="141">
        <f t="shared" si="12"/>
        <v>0</v>
      </c>
      <c r="V46" s="141">
        <f t="shared" si="12"/>
        <v>0</v>
      </c>
      <c r="W46" s="141">
        <f t="shared" si="12"/>
        <v>0</v>
      </c>
      <c r="X46" s="141">
        <f t="shared" si="12"/>
        <v>0</v>
      </c>
      <c r="Y46" s="141">
        <f t="shared" si="12"/>
        <v>0</v>
      </c>
      <c r="Z46" s="141">
        <f t="shared" si="12"/>
        <v>0</v>
      </c>
      <c r="AA46" s="141">
        <f t="shared" si="12"/>
        <v>0</v>
      </c>
      <c r="AB46" s="141">
        <f t="shared" si="12"/>
        <v>0</v>
      </c>
      <c r="AC46" s="141">
        <f t="shared" si="12"/>
        <v>0</v>
      </c>
      <c r="AD46" s="141">
        <f t="shared" si="12"/>
        <v>0</v>
      </c>
      <c r="AE46" s="141">
        <f t="shared" si="12"/>
        <v>0</v>
      </c>
      <c r="AF46" s="141">
        <f t="shared" si="12"/>
        <v>0</v>
      </c>
      <c r="AG46" s="141">
        <f t="shared" si="12"/>
        <v>0</v>
      </c>
      <c r="AH46" s="141">
        <f t="shared" si="12"/>
        <v>0</v>
      </c>
      <c r="AI46" s="141">
        <f t="shared" si="12"/>
        <v>0</v>
      </c>
      <c r="AJ46" s="141">
        <f t="shared" si="12"/>
        <v>0</v>
      </c>
      <c r="AK46" s="141">
        <f t="shared" si="12"/>
        <v>0</v>
      </c>
      <c r="AL46" s="141">
        <f t="shared" si="12"/>
        <v>0</v>
      </c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</row>
    <row r="47" s="105" customFormat="1" ht="30" customHeight="1" spans="1:48">
      <c r="A47" s="129" t="s">
        <v>61</v>
      </c>
      <c r="B47" s="130" t="s">
        <v>161</v>
      </c>
      <c r="C47" s="130"/>
      <c r="D47" s="130"/>
      <c r="E47" s="130"/>
      <c r="F47" s="130"/>
      <c r="G47" s="130"/>
      <c r="H47" s="130"/>
      <c r="I47" s="130"/>
      <c r="J47" s="130"/>
      <c r="K47" s="142"/>
      <c r="L47" s="142"/>
      <c r="M47" s="142"/>
      <c r="N47" s="142"/>
      <c r="O47" s="142"/>
      <c r="P47" s="142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</row>
    <row r="48" s="105" customFormat="1" ht="30" customHeight="1" spans="1:48">
      <c r="A48" s="129" t="s">
        <v>61</v>
      </c>
      <c r="B48" s="130" t="s">
        <v>162</v>
      </c>
      <c r="C48" s="130"/>
      <c r="D48" s="130"/>
      <c r="E48" s="130"/>
      <c r="F48" s="130"/>
      <c r="G48" s="130"/>
      <c r="H48" s="130"/>
      <c r="I48" s="130"/>
      <c r="J48" s="130"/>
      <c r="K48" s="142"/>
      <c r="L48" s="142"/>
      <c r="M48" s="142"/>
      <c r="N48" s="142"/>
      <c r="O48" s="142"/>
      <c r="P48" s="142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</row>
    <row r="49" s="105" customFormat="1" ht="30" customHeight="1" spans="1:48">
      <c r="A49" s="129" t="s">
        <v>61</v>
      </c>
      <c r="B49" s="130" t="s">
        <v>163</v>
      </c>
      <c r="C49" s="130"/>
      <c r="D49" s="130"/>
      <c r="E49" s="130"/>
      <c r="F49" s="130"/>
      <c r="G49" s="130"/>
      <c r="H49" s="130"/>
      <c r="I49" s="130"/>
      <c r="J49" s="130"/>
      <c r="K49" s="142"/>
      <c r="L49" s="142"/>
      <c r="M49" s="142"/>
      <c r="N49" s="142"/>
      <c r="O49" s="142"/>
      <c r="P49" s="142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</row>
    <row r="50" s="105" customFormat="1" ht="30" customHeight="1" spans="1:48">
      <c r="A50" s="129" t="s">
        <v>59</v>
      </c>
      <c r="B50" s="130" t="s">
        <v>164</v>
      </c>
      <c r="C50" s="130"/>
      <c r="D50" s="130"/>
      <c r="E50" s="130"/>
      <c r="F50" s="130"/>
      <c r="G50" s="130"/>
      <c r="H50" s="130"/>
      <c r="I50" s="130"/>
      <c r="J50" s="130"/>
      <c r="K50" s="142">
        <f>K51+K52</f>
        <v>0</v>
      </c>
      <c r="L50" s="142"/>
      <c r="M50" s="142"/>
      <c r="N50" s="142"/>
      <c r="O50" s="142">
        <f>O51+O52</f>
        <v>0</v>
      </c>
      <c r="P50" s="142">
        <f>P51+P52</f>
        <v>0</v>
      </c>
      <c r="Q50" s="141">
        <f>Q51+Q52</f>
        <v>0</v>
      </c>
      <c r="R50" s="141">
        <f t="shared" ref="R50:AL50" si="13">R51+R52</f>
        <v>0</v>
      </c>
      <c r="S50" s="141">
        <f t="shared" si="13"/>
        <v>0</v>
      </c>
      <c r="T50" s="141">
        <f t="shared" si="13"/>
        <v>0</v>
      </c>
      <c r="U50" s="141">
        <f t="shared" si="13"/>
        <v>0</v>
      </c>
      <c r="V50" s="141">
        <f t="shared" si="13"/>
        <v>0</v>
      </c>
      <c r="W50" s="141">
        <f t="shared" si="13"/>
        <v>0</v>
      </c>
      <c r="X50" s="141">
        <f t="shared" si="13"/>
        <v>0</v>
      </c>
      <c r="Y50" s="141">
        <f t="shared" si="13"/>
        <v>0</v>
      </c>
      <c r="Z50" s="141">
        <f t="shared" si="13"/>
        <v>0</v>
      </c>
      <c r="AA50" s="141">
        <f t="shared" si="13"/>
        <v>0</v>
      </c>
      <c r="AB50" s="141">
        <f t="shared" si="13"/>
        <v>0</v>
      </c>
      <c r="AC50" s="141">
        <f t="shared" si="13"/>
        <v>0</v>
      </c>
      <c r="AD50" s="141">
        <f t="shared" si="13"/>
        <v>0</v>
      </c>
      <c r="AE50" s="141">
        <f t="shared" si="13"/>
        <v>0</v>
      </c>
      <c r="AF50" s="141">
        <f t="shared" si="13"/>
        <v>0</v>
      </c>
      <c r="AG50" s="141">
        <f t="shared" si="13"/>
        <v>0</v>
      </c>
      <c r="AH50" s="141">
        <f t="shared" si="13"/>
        <v>0</v>
      </c>
      <c r="AI50" s="141">
        <f t="shared" si="13"/>
        <v>0</v>
      </c>
      <c r="AJ50" s="141">
        <f t="shared" si="13"/>
        <v>0</v>
      </c>
      <c r="AK50" s="141">
        <f t="shared" si="13"/>
        <v>0</v>
      </c>
      <c r="AL50" s="141">
        <f t="shared" si="13"/>
        <v>0</v>
      </c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</row>
    <row r="51" s="105" customFormat="1" ht="30" customHeight="1" spans="1:48">
      <c r="A51" s="129" t="s">
        <v>61</v>
      </c>
      <c r="B51" s="130" t="s">
        <v>165</v>
      </c>
      <c r="C51" s="130"/>
      <c r="D51" s="130"/>
      <c r="E51" s="130"/>
      <c r="F51" s="130"/>
      <c r="G51" s="130"/>
      <c r="H51" s="130"/>
      <c r="I51" s="130"/>
      <c r="J51" s="130"/>
      <c r="K51" s="142"/>
      <c r="L51" s="142"/>
      <c r="M51" s="142"/>
      <c r="N51" s="142"/>
      <c r="O51" s="142"/>
      <c r="P51" s="142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</row>
    <row r="52" s="105" customFormat="1" ht="30" customHeight="1" spans="1:48">
      <c r="A52" s="129" t="s">
        <v>61</v>
      </c>
      <c r="B52" s="130" t="s">
        <v>166</v>
      </c>
      <c r="C52" s="130"/>
      <c r="D52" s="130"/>
      <c r="E52" s="130"/>
      <c r="F52" s="130"/>
      <c r="G52" s="130"/>
      <c r="H52" s="130"/>
      <c r="I52" s="130"/>
      <c r="J52" s="130"/>
      <c r="K52" s="142"/>
      <c r="L52" s="142"/>
      <c r="M52" s="142"/>
      <c r="N52" s="142"/>
      <c r="O52" s="142"/>
      <c r="P52" s="142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</row>
    <row r="53" s="105" customFormat="1" ht="30" customHeight="1" spans="1:48">
      <c r="A53" s="129" t="s">
        <v>59</v>
      </c>
      <c r="B53" s="130" t="s">
        <v>167</v>
      </c>
      <c r="C53" s="130"/>
      <c r="D53" s="130"/>
      <c r="E53" s="130"/>
      <c r="F53" s="130"/>
      <c r="G53" s="130"/>
      <c r="H53" s="130"/>
      <c r="I53" s="130"/>
      <c r="J53" s="130"/>
      <c r="K53" s="142">
        <f>K54+K55+K56</f>
        <v>0</v>
      </c>
      <c r="L53" s="142"/>
      <c r="M53" s="142"/>
      <c r="N53" s="142"/>
      <c r="O53" s="142">
        <f>O54+O55+O56</f>
        <v>0</v>
      </c>
      <c r="P53" s="142">
        <f>P54+P55+P56</f>
        <v>0</v>
      </c>
      <c r="Q53" s="141">
        <f>Q54+Q55+Q56</f>
        <v>0</v>
      </c>
      <c r="R53" s="141">
        <f t="shared" ref="R53:AL53" si="14">R54+R55+R56</f>
        <v>0</v>
      </c>
      <c r="S53" s="141">
        <f t="shared" si="14"/>
        <v>0</v>
      </c>
      <c r="T53" s="141">
        <f t="shared" si="14"/>
        <v>0</v>
      </c>
      <c r="U53" s="141">
        <f t="shared" si="14"/>
        <v>0</v>
      </c>
      <c r="V53" s="141">
        <f t="shared" si="14"/>
        <v>0</v>
      </c>
      <c r="W53" s="141">
        <f t="shared" si="14"/>
        <v>0</v>
      </c>
      <c r="X53" s="141">
        <f t="shared" si="14"/>
        <v>0</v>
      </c>
      <c r="Y53" s="141">
        <f t="shared" si="14"/>
        <v>0</v>
      </c>
      <c r="Z53" s="141">
        <f t="shared" si="14"/>
        <v>0</v>
      </c>
      <c r="AA53" s="141">
        <f t="shared" si="14"/>
        <v>0</v>
      </c>
      <c r="AB53" s="141">
        <f t="shared" si="14"/>
        <v>0</v>
      </c>
      <c r="AC53" s="141">
        <f t="shared" si="14"/>
        <v>0</v>
      </c>
      <c r="AD53" s="141">
        <f t="shared" si="14"/>
        <v>0</v>
      </c>
      <c r="AE53" s="141">
        <f t="shared" si="14"/>
        <v>0</v>
      </c>
      <c r="AF53" s="141">
        <f t="shared" si="14"/>
        <v>0</v>
      </c>
      <c r="AG53" s="141">
        <f t="shared" si="14"/>
        <v>0</v>
      </c>
      <c r="AH53" s="141">
        <f t="shared" si="14"/>
        <v>0</v>
      </c>
      <c r="AI53" s="141">
        <f t="shared" si="14"/>
        <v>0</v>
      </c>
      <c r="AJ53" s="141">
        <f t="shared" si="14"/>
        <v>0</v>
      </c>
      <c r="AK53" s="141">
        <f t="shared" si="14"/>
        <v>0</v>
      </c>
      <c r="AL53" s="141">
        <f t="shared" si="14"/>
        <v>0</v>
      </c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</row>
    <row r="54" s="105" customFormat="1" ht="30" customHeight="1" spans="1:48">
      <c r="A54" s="129" t="s">
        <v>61</v>
      </c>
      <c r="B54" s="130" t="s">
        <v>168</v>
      </c>
      <c r="C54" s="130"/>
      <c r="D54" s="130"/>
      <c r="E54" s="130"/>
      <c r="F54" s="130"/>
      <c r="G54" s="130"/>
      <c r="H54" s="130"/>
      <c r="I54" s="130"/>
      <c r="J54" s="130"/>
      <c r="K54" s="142"/>
      <c r="L54" s="142"/>
      <c r="M54" s="142"/>
      <c r="N54" s="142"/>
      <c r="O54" s="142"/>
      <c r="P54" s="142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</row>
    <row r="55" s="105" customFormat="1" ht="30" customHeight="1" spans="1:48">
      <c r="A55" s="129" t="s">
        <v>61</v>
      </c>
      <c r="B55" s="130" t="s">
        <v>169</v>
      </c>
      <c r="C55" s="130"/>
      <c r="D55" s="130"/>
      <c r="E55" s="130"/>
      <c r="F55" s="130"/>
      <c r="G55" s="130"/>
      <c r="H55" s="130"/>
      <c r="I55" s="130"/>
      <c r="J55" s="130"/>
      <c r="K55" s="142"/>
      <c r="L55" s="142"/>
      <c r="M55" s="142"/>
      <c r="N55" s="142"/>
      <c r="O55" s="142"/>
      <c r="P55" s="142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</row>
    <row r="56" s="105" customFormat="1" ht="30" customHeight="1" spans="1:48">
      <c r="A56" s="129" t="s">
        <v>61</v>
      </c>
      <c r="B56" s="130" t="s">
        <v>170</v>
      </c>
      <c r="C56" s="130"/>
      <c r="D56" s="130"/>
      <c r="E56" s="130"/>
      <c r="F56" s="130"/>
      <c r="G56" s="130"/>
      <c r="H56" s="130"/>
      <c r="I56" s="130"/>
      <c r="J56" s="130"/>
      <c r="K56" s="142"/>
      <c r="L56" s="142"/>
      <c r="M56" s="142"/>
      <c r="N56" s="142"/>
      <c r="O56" s="142"/>
      <c r="P56" s="142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</row>
    <row r="57" s="105" customFormat="1" ht="30" customHeight="1" spans="1:48">
      <c r="A57" s="129" t="s">
        <v>59</v>
      </c>
      <c r="B57" s="130" t="s">
        <v>171</v>
      </c>
      <c r="C57" s="130"/>
      <c r="D57" s="130"/>
      <c r="E57" s="130"/>
      <c r="F57" s="130"/>
      <c r="G57" s="130"/>
      <c r="H57" s="130"/>
      <c r="I57" s="130"/>
      <c r="J57" s="130"/>
      <c r="K57" s="142">
        <f>K58</f>
        <v>0</v>
      </c>
      <c r="L57" s="142"/>
      <c r="M57" s="142"/>
      <c r="N57" s="142"/>
      <c r="O57" s="142">
        <f>O58</f>
        <v>0</v>
      </c>
      <c r="P57" s="142">
        <f>P58</f>
        <v>0</v>
      </c>
      <c r="Q57" s="141">
        <f>Q58</f>
        <v>0</v>
      </c>
      <c r="R57" s="141">
        <f t="shared" ref="R57:AL57" si="15">R58</f>
        <v>0</v>
      </c>
      <c r="S57" s="141">
        <f t="shared" si="15"/>
        <v>0</v>
      </c>
      <c r="T57" s="141">
        <f t="shared" si="15"/>
        <v>0</v>
      </c>
      <c r="U57" s="141">
        <f t="shared" si="15"/>
        <v>0</v>
      </c>
      <c r="V57" s="141">
        <f t="shared" si="15"/>
        <v>0</v>
      </c>
      <c r="W57" s="141">
        <f t="shared" si="15"/>
        <v>0</v>
      </c>
      <c r="X57" s="141">
        <f t="shared" si="15"/>
        <v>0</v>
      </c>
      <c r="Y57" s="141">
        <f t="shared" si="15"/>
        <v>0</v>
      </c>
      <c r="Z57" s="141">
        <f t="shared" si="15"/>
        <v>0</v>
      </c>
      <c r="AA57" s="141">
        <f t="shared" si="15"/>
        <v>0</v>
      </c>
      <c r="AB57" s="141">
        <f t="shared" si="15"/>
        <v>0</v>
      </c>
      <c r="AC57" s="141">
        <f t="shared" si="15"/>
        <v>0</v>
      </c>
      <c r="AD57" s="141">
        <f t="shared" si="15"/>
        <v>0</v>
      </c>
      <c r="AE57" s="141">
        <f t="shared" si="15"/>
        <v>0</v>
      </c>
      <c r="AF57" s="141">
        <f t="shared" si="15"/>
        <v>0</v>
      </c>
      <c r="AG57" s="141">
        <f t="shared" si="15"/>
        <v>0</v>
      </c>
      <c r="AH57" s="141">
        <f t="shared" si="15"/>
        <v>0</v>
      </c>
      <c r="AI57" s="141">
        <f t="shared" si="15"/>
        <v>0</v>
      </c>
      <c r="AJ57" s="141">
        <f t="shared" si="15"/>
        <v>0</v>
      </c>
      <c r="AK57" s="141">
        <f t="shared" si="15"/>
        <v>0</v>
      </c>
      <c r="AL57" s="141">
        <f t="shared" si="15"/>
        <v>0</v>
      </c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</row>
    <row r="58" s="105" customFormat="1" ht="30" customHeight="1" spans="1:48">
      <c r="A58" s="129" t="s">
        <v>61</v>
      </c>
      <c r="B58" s="130" t="s">
        <v>171</v>
      </c>
      <c r="C58" s="130"/>
      <c r="D58" s="130"/>
      <c r="E58" s="130"/>
      <c r="F58" s="130"/>
      <c r="G58" s="130"/>
      <c r="H58" s="130"/>
      <c r="I58" s="130"/>
      <c r="J58" s="130"/>
      <c r="K58" s="142"/>
      <c r="L58" s="142"/>
      <c r="M58" s="142"/>
      <c r="N58" s="142"/>
      <c r="O58" s="142"/>
      <c r="P58" s="142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</row>
    <row r="59" s="113" customFormat="1" ht="30" customHeight="1" spans="1:48">
      <c r="A59" s="129" t="s">
        <v>57</v>
      </c>
      <c r="B59" s="130" t="s">
        <v>172</v>
      </c>
      <c r="C59" s="130"/>
      <c r="D59" s="130"/>
      <c r="E59" s="130"/>
      <c r="F59" s="130"/>
      <c r="G59" s="130"/>
      <c r="H59" s="130"/>
      <c r="I59" s="130"/>
      <c r="J59" s="130"/>
      <c r="K59" s="142">
        <f t="shared" ref="K59:AL59" si="16">K60+K71+K76</f>
        <v>1</v>
      </c>
      <c r="L59" s="142">
        <f t="shared" si="16"/>
        <v>1</v>
      </c>
      <c r="M59" s="142">
        <f t="shared" si="16"/>
        <v>365</v>
      </c>
      <c r="N59" s="142">
        <f t="shared" si="16"/>
        <v>1395</v>
      </c>
      <c r="O59" s="142">
        <f t="shared" si="16"/>
        <v>32</v>
      </c>
      <c r="P59" s="142">
        <f t="shared" si="16"/>
        <v>32</v>
      </c>
      <c r="Q59" s="141">
        <f t="shared" si="16"/>
        <v>0</v>
      </c>
      <c r="R59" s="141">
        <f t="shared" si="16"/>
        <v>0</v>
      </c>
      <c r="S59" s="141">
        <f t="shared" si="16"/>
        <v>0</v>
      </c>
      <c r="T59" s="141">
        <f t="shared" si="16"/>
        <v>0</v>
      </c>
      <c r="U59" s="141">
        <f t="shared" si="16"/>
        <v>0</v>
      </c>
      <c r="V59" s="141">
        <f t="shared" si="16"/>
        <v>0</v>
      </c>
      <c r="W59" s="141">
        <f t="shared" si="16"/>
        <v>0</v>
      </c>
      <c r="X59" s="141">
        <f t="shared" si="16"/>
        <v>0</v>
      </c>
      <c r="Y59" s="141">
        <f t="shared" si="16"/>
        <v>0</v>
      </c>
      <c r="Z59" s="141">
        <f t="shared" si="16"/>
        <v>0</v>
      </c>
      <c r="AA59" s="141">
        <f t="shared" si="16"/>
        <v>0</v>
      </c>
      <c r="AB59" s="141">
        <f t="shared" si="16"/>
        <v>0</v>
      </c>
      <c r="AC59" s="141">
        <f t="shared" si="16"/>
        <v>0</v>
      </c>
      <c r="AD59" s="141">
        <f t="shared" si="16"/>
        <v>0</v>
      </c>
      <c r="AE59" s="141">
        <f t="shared" si="16"/>
        <v>32</v>
      </c>
      <c r="AF59" s="141">
        <f t="shared" si="16"/>
        <v>0</v>
      </c>
      <c r="AG59" s="141">
        <f t="shared" si="16"/>
        <v>0</v>
      </c>
      <c r="AH59" s="141">
        <f t="shared" si="16"/>
        <v>0</v>
      </c>
      <c r="AI59" s="141">
        <f t="shared" si="16"/>
        <v>0</v>
      </c>
      <c r="AJ59" s="141">
        <f t="shared" si="16"/>
        <v>0</v>
      </c>
      <c r="AK59" s="141">
        <f t="shared" si="16"/>
        <v>0</v>
      </c>
      <c r="AL59" s="141">
        <f t="shared" si="16"/>
        <v>0</v>
      </c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</row>
    <row r="60" s="113" customFormat="1" ht="30" customHeight="1" spans="1:48">
      <c r="A60" s="129" t="s">
        <v>59</v>
      </c>
      <c r="B60" s="130" t="s">
        <v>173</v>
      </c>
      <c r="C60" s="130"/>
      <c r="D60" s="130"/>
      <c r="E60" s="130"/>
      <c r="F60" s="130"/>
      <c r="G60" s="130"/>
      <c r="H60" s="130"/>
      <c r="I60" s="130"/>
      <c r="J60" s="130"/>
      <c r="K60" s="142">
        <f t="shared" ref="K60:AL60" si="17">K61+K62+K63+K64+K65+K67+K68+K69+K70</f>
        <v>1</v>
      </c>
      <c r="L60" s="142">
        <f t="shared" si="17"/>
        <v>1</v>
      </c>
      <c r="M60" s="142">
        <f t="shared" si="17"/>
        <v>365</v>
      </c>
      <c r="N60" s="142">
        <f t="shared" si="17"/>
        <v>1395</v>
      </c>
      <c r="O60" s="142">
        <f t="shared" si="17"/>
        <v>32</v>
      </c>
      <c r="P60" s="142">
        <f t="shared" si="17"/>
        <v>32</v>
      </c>
      <c r="Q60" s="141">
        <f t="shared" si="17"/>
        <v>0</v>
      </c>
      <c r="R60" s="141">
        <f t="shared" si="17"/>
        <v>0</v>
      </c>
      <c r="S60" s="141">
        <f t="shared" si="17"/>
        <v>0</v>
      </c>
      <c r="T60" s="141">
        <f t="shared" si="17"/>
        <v>0</v>
      </c>
      <c r="U60" s="141">
        <f t="shared" si="17"/>
        <v>0</v>
      </c>
      <c r="V60" s="141">
        <f t="shared" si="17"/>
        <v>0</v>
      </c>
      <c r="W60" s="141">
        <f t="shared" si="17"/>
        <v>0</v>
      </c>
      <c r="X60" s="141">
        <f t="shared" si="17"/>
        <v>0</v>
      </c>
      <c r="Y60" s="141">
        <f t="shared" si="17"/>
        <v>0</v>
      </c>
      <c r="Z60" s="141">
        <f t="shared" si="17"/>
        <v>0</v>
      </c>
      <c r="AA60" s="141">
        <f t="shared" si="17"/>
        <v>0</v>
      </c>
      <c r="AB60" s="141">
        <f t="shared" si="17"/>
        <v>0</v>
      </c>
      <c r="AC60" s="141">
        <f t="shared" si="17"/>
        <v>0</v>
      </c>
      <c r="AD60" s="141">
        <f t="shared" si="17"/>
        <v>0</v>
      </c>
      <c r="AE60" s="141">
        <f t="shared" si="17"/>
        <v>32</v>
      </c>
      <c r="AF60" s="141">
        <f t="shared" si="17"/>
        <v>0</v>
      </c>
      <c r="AG60" s="141">
        <f t="shared" si="17"/>
        <v>0</v>
      </c>
      <c r="AH60" s="141">
        <f t="shared" si="17"/>
        <v>0</v>
      </c>
      <c r="AI60" s="141">
        <f t="shared" si="17"/>
        <v>0</v>
      </c>
      <c r="AJ60" s="141">
        <f t="shared" si="17"/>
        <v>0</v>
      </c>
      <c r="AK60" s="141">
        <f t="shared" si="17"/>
        <v>0</v>
      </c>
      <c r="AL60" s="141">
        <f t="shared" si="17"/>
        <v>0</v>
      </c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</row>
    <row r="61" s="113" customFormat="1" ht="30" customHeight="1" spans="1:48">
      <c r="A61" s="129" t="s">
        <v>61</v>
      </c>
      <c r="B61" s="130" t="s">
        <v>174</v>
      </c>
      <c r="C61" s="130"/>
      <c r="D61" s="130"/>
      <c r="E61" s="130"/>
      <c r="F61" s="130"/>
      <c r="G61" s="130"/>
      <c r="H61" s="130"/>
      <c r="I61" s="130"/>
      <c r="J61" s="130"/>
      <c r="K61" s="149"/>
      <c r="L61" s="149"/>
      <c r="M61" s="149"/>
      <c r="N61" s="149"/>
      <c r="O61" s="149"/>
      <c r="P61" s="149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</row>
    <row r="62" s="104" customFormat="1" ht="71" customHeight="1" spans="1:48">
      <c r="A62" s="129" t="s">
        <v>61</v>
      </c>
      <c r="B62" s="130" t="s">
        <v>175</v>
      </c>
      <c r="C62" s="130"/>
      <c r="D62" s="130"/>
      <c r="E62" s="130"/>
      <c r="F62" s="130"/>
      <c r="G62" s="130"/>
      <c r="H62" s="130"/>
      <c r="I62" s="130"/>
      <c r="J62" s="130"/>
      <c r="K62" s="149"/>
      <c r="L62" s="149"/>
      <c r="M62" s="149"/>
      <c r="N62" s="149"/>
      <c r="O62" s="149"/>
      <c r="P62" s="149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</row>
    <row r="63" s="113" customFormat="1" ht="30" customHeight="1" spans="1:48">
      <c r="A63" s="129" t="s">
        <v>61</v>
      </c>
      <c r="B63" s="130" t="s">
        <v>176</v>
      </c>
      <c r="C63" s="130"/>
      <c r="D63" s="130"/>
      <c r="E63" s="130"/>
      <c r="F63" s="130"/>
      <c r="G63" s="130"/>
      <c r="H63" s="130"/>
      <c r="I63" s="130"/>
      <c r="J63" s="130"/>
      <c r="K63" s="149"/>
      <c r="L63" s="149"/>
      <c r="M63" s="149"/>
      <c r="N63" s="149"/>
      <c r="O63" s="149"/>
      <c r="P63" s="149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</row>
    <row r="64" s="113" customFormat="1" ht="30" customHeight="1" spans="1:48">
      <c r="A64" s="129" t="s">
        <v>61</v>
      </c>
      <c r="B64" s="130" t="s">
        <v>177</v>
      </c>
      <c r="C64" s="130"/>
      <c r="D64" s="130"/>
      <c r="E64" s="130"/>
      <c r="F64" s="130"/>
      <c r="G64" s="130"/>
      <c r="H64" s="130"/>
      <c r="I64" s="130"/>
      <c r="J64" s="130"/>
      <c r="K64" s="149"/>
      <c r="L64" s="149"/>
      <c r="M64" s="149"/>
      <c r="N64" s="149"/>
      <c r="O64" s="149"/>
      <c r="P64" s="149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</row>
    <row r="65" s="113" customFormat="1" ht="30" customHeight="1" spans="1:48">
      <c r="A65" s="129" t="s">
        <v>61</v>
      </c>
      <c r="B65" s="130" t="s">
        <v>178</v>
      </c>
      <c r="C65" s="130"/>
      <c r="D65" s="130"/>
      <c r="E65" s="130"/>
      <c r="F65" s="130"/>
      <c r="G65" s="130"/>
      <c r="H65" s="130"/>
      <c r="I65" s="130"/>
      <c r="J65" s="130"/>
      <c r="K65" s="149">
        <f t="shared" ref="K65:AN65" si="18">SUM(K66)</f>
        <v>1</v>
      </c>
      <c r="L65" s="149">
        <f t="shared" si="18"/>
        <v>1</v>
      </c>
      <c r="M65" s="149">
        <f t="shared" si="18"/>
        <v>365</v>
      </c>
      <c r="N65" s="149">
        <f t="shared" si="18"/>
        <v>1395</v>
      </c>
      <c r="O65" s="149">
        <f t="shared" si="18"/>
        <v>32</v>
      </c>
      <c r="P65" s="149">
        <f t="shared" si="18"/>
        <v>32</v>
      </c>
      <c r="Q65" s="141">
        <f t="shared" si="18"/>
        <v>0</v>
      </c>
      <c r="R65" s="141">
        <f t="shared" si="18"/>
        <v>0</v>
      </c>
      <c r="S65" s="141">
        <f t="shared" si="18"/>
        <v>0</v>
      </c>
      <c r="T65" s="141">
        <f t="shared" si="18"/>
        <v>0</v>
      </c>
      <c r="U65" s="141">
        <f t="shared" si="18"/>
        <v>0</v>
      </c>
      <c r="V65" s="141">
        <f t="shared" si="18"/>
        <v>0</v>
      </c>
      <c r="W65" s="141">
        <f t="shared" si="18"/>
        <v>0</v>
      </c>
      <c r="X65" s="141">
        <f t="shared" si="18"/>
        <v>0</v>
      </c>
      <c r="Y65" s="141">
        <f t="shared" si="18"/>
        <v>0</v>
      </c>
      <c r="Z65" s="141">
        <f t="shared" si="18"/>
        <v>0</v>
      </c>
      <c r="AA65" s="141">
        <f t="shared" si="18"/>
        <v>0</v>
      </c>
      <c r="AB65" s="141">
        <f t="shared" si="18"/>
        <v>0</v>
      </c>
      <c r="AC65" s="141">
        <f t="shared" si="18"/>
        <v>0</v>
      </c>
      <c r="AD65" s="141">
        <f t="shared" si="18"/>
        <v>0</v>
      </c>
      <c r="AE65" s="141">
        <f t="shared" si="18"/>
        <v>32</v>
      </c>
      <c r="AF65" s="141">
        <f t="shared" si="18"/>
        <v>0</v>
      </c>
      <c r="AG65" s="141">
        <f t="shared" si="18"/>
        <v>0</v>
      </c>
      <c r="AH65" s="141">
        <f t="shared" si="18"/>
        <v>0</v>
      </c>
      <c r="AI65" s="141">
        <f t="shared" si="18"/>
        <v>0</v>
      </c>
      <c r="AJ65" s="141">
        <f t="shared" si="18"/>
        <v>0</v>
      </c>
      <c r="AK65" s="141">
        <f t="shared" si="18"/>
        <v>0</v>
      </c>
      <c r="AL65" s="141">
        <f t="shared" si="18"/>
        <v>0</v>
      </c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</row>
    <row r="66" s="112" customFormat="1" ht="215" customHeight="1" spans="1:48">
      <c r="A66" s="133">
        <f>SUBTOTAL(103,$D$10:D66)</f>
        <v>8</v>
      </c>
      <c r="B66" s="132" t="s">
        <v>179</v>
      </c>
      <c r="C66" s="134" t="s">
        <v>92</v>
      </c>
      <c r="D66" s="132" t="s">
        <v>180</v>
      </c>
      <c r="E66" s="132" t="s">
        <v>173</v>
      </c>
      <c r="F66" s="132" t="s">
        <v>178</v>
      </c>
      <c r="G66" s="132" t="s">
        <v>67</v>
      </c>
      <c r="H66" s="132" t="s">
        <v>181</v>
      </c>
      <c r="I66" s="132" t="s">
        <v>123</v>
      </c>
      <c r="J66" s="132" t="s">
        <v>182</v>
      </c>
      <c r="K66" s="147">
        <v>1</v>
      </c>
      <c r="L66" s="148">
        <v>1</v>
      </c>
      <c r="M66" s="148">
        <v>365</v>
      </c>
      <c r="N66" s="148">
        <v>1395</v>
      </c>
      <c r="O66" s="147">
        <v>32</v>
      </c>
      <c r="P66" s="147">
        <v>32</v>
      </c>
      <c r="Q66" s="147">
        <f>R66+S66+T66+U66+V66+W66+X66+Y66+Z66+AA66+AB66</f>
        <v>0</v>
      </c>
      <c r="R66" s="147">
        <v>0</v>
      </c>
      <c r="S66" s="147">
        <v>0</v>
      </c>
      <c r="T66" s="147">
        <v>0</v>
      </c>
      <c r="U66" s="147">
        <v>0</v>
      </c>
      <c r="V66" s="147">
        <v>0</v>
      </c>
      <c r="W66" s="147">
        <v>0</v>
      </c>
      <c r="X66" s="147">
        <v>0</v>
      </c>
      <c r="Y66" s="147">
        <v>0</v>
      </c>
      <c r="Z66" s="147">
        <v>0</v>
      </c>
      <c r="AA66" s="147"/>
      <c r="AB66" s="147"/>
      <c r="AC66" s="147">
        <v>0</v>
      </c>
      <c r="AD66" s="147">
        <v>0</v>
      </c>
      <c r="AE66" s="147">
        <v>32</v>
      </c>
      <c r="AF66" s="147">
        <v>0</v>
      </c>
      <c r="AG66" s="147"/>
      <c r="AH66" s="147"/>
      <c r="AI66" s="147"/>
      <c r="AJ66" s="147">
        <v>0</v>
      </c>
      <c r="AK66" s="147">
        <v>0</v>
      </c>
      <c r="AL66" s="147"/>
      <c r="AM66" s="157" t="s">
        <v>141</v>
      </c>
      <c r="AN66" s="147" t="s">
        <v>142</v>
      </c>
      <c r="AO66" s="157" t="s">
        <v>71</v>
      </c>
      <c r="AP66" s="157" t="s">
        <v>72</v>
      </c>
      <c r="AQ66" s="157" t="s">
        <v>73</v>
      </c>
      <c r="AR66" s="161" t="s">
        <v>183</v>
      </c>
      <c r="AS66" s="161" t="s">
        <v>184</v>
      </c>
      <c r="AT66" s="162">
        <v>45520</v>
      </c>
      <c r="AU66" s="147" t="s">
        <v>101</v>
      </c>
      <c r="AV66" s="147"/>
    </row>
    <row r="67" s="113" customFormat="1" ht="30" customHeight="1" spans="1:48">
      <c r="A67" s="129" t="s">
        <v>61</v>
      </c>
      <c r="B67" s="130" t="s">
        <v>185</v>
      </c>
      <c r="C67" s="130"/>
      <c r="D67" s="130"/>
      <c r="E67" s="130"/>
      <c r="F67" s="130"/>
      <c r="G67" s="130"/>
      <c r="H67" s="130"/>
      <c r="I67" s="130"/>
      <c r="J67" s="130"/>
      <c r="K67" s="149"/>
      <c r="L67" s="149"/>
      <c r="M67" s="149"/>
      <c r="N67" s="149"/>
      <c r="O67" s="149"/>
      <c r="P67" s="149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</row>
    <row r="68" s="113" customFormat="1" ht="30" customHeight="1" spans="1:48">
      <c r="A68" s="129" t="s">
        <v>61</v>
      </c>
      <c r="B68" s="130" t="s">
        <v>186</v>
      </c>
      <c r="C68" s="130"/>
      <c r="D68" s="130"/>
      <c r="E68" s="130"/>
      <c r="F68" s="130"/>
      <c r="G68" s="130"/>
      <c r="H68" s="130"/>
      <c r="I68" s="130"/>
      <c r="J68" s="130"/>
      <c r="K68" s="149"/>
      <c r="L68" s="149"/>
      <c r="M68" s="149"/>
      <c r="N68" s="149"/>
      <c r="O68" s="149"/>
      <c r="P68" s="149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</row>
    <row r="69" s="113" customFormat="1" ht="30" customHeight="1" spans="1:48">
      <c r="A69" s="129" t="s">
        <v>61</v>
      </c>
      <c r="B69" s="130" t="s">
        <v>187</v>
      </c>
      <c r="C69" s="130"/>
      <c r="D69" s="130"/>
      <c r="E69" s="130"/>
      <c r="F69" s="130"/>
      <c r="G69" s="130"/>
      <c r="H69" s="130"/>
      <c r="I69" s="130"/>
      <c r="J69" s="130"/>
      <c r="K69" s="149"/>
      <c r="L69" s="149"/>
      <c r="M69" s="149"/>
      <c r="N69" s="149"/>
      <c r="O69" s="149"/>
      <c r="P69" s="149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</row>
    <row r="70" s="113" customFormat="1" ht="30" customHeight="1" spans="1:48">
      <c r="A70" s="129" t="s">
        <v>61</v>
      </c>
      <c r="B70" s="130" t="s">
        <v>188</v>
      </c>
      <c r="C70" s="130"/>
      <c r="D70" s="130"/>
      <c r="E70" s="130"/>
      <c r="F70" s="130"/>
      <c r="G70" s="130"/>
      <c r="H70" s="130"/>
      <c r="I70" s="130"/>
      <c r="J70" s="130"/>
      <c r="K70" s="149"/>
      <c r="L70" s="149"/>
      <c r="M70" s="149"/>
      <c r="N70" s="149"/>
      <c r="O70" s="149"/>
      <c r="P70" s="149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</row>
    <row r="71" s="113" customFormat="1" ht="30" customHeight="1" spans="1:48">
      <c r="A71" s="164" t="s">
        <v>59</v>
      </c>
      <c r="B71" s="130" t="s">
        <v>189</v>
      </c>
      <c r="C71" s="130"/>
      <c r="D71" s="130"/>
      <c r="E71" s="130"/>
      <c r="F71" s="130"/>
      <c r="G71" s="130"/>
      <c r="H71" s="130"/>
      <c r="I71" s="130"/>
      <c r="J71" s="130"/>
      <c r="K71" s="149"/>
      <c r="L71" s="149"/>
      <c r="M71" s="149"/>
      <c r="N71" s="149"/>
      <c r="O71" s="149"/>
      <c r="P71" s="149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</row>
    <row r="72" s="113" customFormat="1" ht="30" customHeight="1" spans="1:48">
      <c r="A72" s="129" t="s">
        <v>61</v>
      </c>
      <c r="B72" s="130" t="s">
        <v>190</v>
      </c>
      <c r="C72" s="130"/>
      <c r="D72" s="130"/>
      <c r="E72" s="130"/>
      <c r="F72" s="130"/>
      <c r="G72" s="130"/>
      <c r="H72" s="130"/>
      <c r="I72" s="130"/>
      <c r="J72" s="130"/>
      <c r="K72" s="149"/>
      <c r="L72" s="149"/>
      <c r="M72" s="149"/>
      <c r="N72" s="149"/>
      <c r="O72" s="149"/>
      <c r="P72" s="149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</row>
    <row r="73" s="113" customFormat="1" ht="30" customHeight="1" spans="1:48">
      <c r="A73" s="129" t="s">
        <v>61</v>
      </c>
      <c r="B73" s="130" t="s">
        <v>191</v>
      </c>
      <c r="C73" s="130"/>
      <c r="D73" s="130"/>
      <c r="E73" s="130"/>
      <c r="F73" s="130"/>
      <c r="G73" s="130"/>
      <c r="H73" s="130"/>
      <c r="I73" s="130"/>
      <c r="J73" s="130"/>
      <c r="K73" s="149"/>
      <c r="L73" s="149"/>
      <c r="M73" s="149"/>
      <c r="N73" s="149"/>
      <c r="O73" s="149"/>
      <c r="P73" s="149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</row>
    <row r="74" s="113" customFormat="1" ht="30" customHeight="1" spans="1:48">
      <c r="A74" s="129" t="s">
        <v>61</v>
      </c>
      <c r="B74" s="130" t="s">
        <v>192</v>
      </c>
      <c r="C74" s="130"/>
      <c r="D74" s="130"/>
      <c r="E74" s="130"/>
      <c r="F74" s="130"/>
      <c r="G74" s="130"/>
      <c r="H74" s="130"/>
      <c r="I74" s="130"/>
      <c r="J74" s="130"/>
      <c r="K74" s="149"/>
      <c r="L74" s="149"/>
      <c r="M74" s="149"/>
      <c r="N74" s="149"/>
      <c r="O74" s="149"/>
      <c r="P74" s="149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</row>
    <row r="75" s="105" customFormat="1" ht="30" customHeight="1" spans="1:48">
      <c r="A75" s="129" t="s">
        <v>61</v>
      </c>
      <c r="B75" s="130" t="s">
        <v>193</v>
      </c>
      <c r="C75" s="130"/>
      <c r="D75" s="130"/>
      <c r="E75" s="130"/>
      <c r="F75" s="130"/>
      <c r="G75" s="130"/>
      <c r="H75" s="130"/>
      <c r="I75" s="130"/>
      <c r="J75" s="130"/>
      <c r="K75" s="149"/>
      <c r="L75" s="149"/>
      <c r="M75" s="149"/>
      <c r="N75" s="149"/>
      <c r="O75" s="149"/>
      <c r="P75" s="149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</row>
    <row r="76" s="113" customFormat="1" ht="30" customHeight="1" spans="1:48">
      <c r="A76" s="164" t="s">
        <v>59</v>
      </c>
      <c r="B76" s="130" t="s">
        <v>194</v>
      </c>
      <c r="C76" s="130"/>
      <c r="D76" s="130"/>
      <c r="E76" s="130"/>
      <c r="F76" s="130"/>
      <c r="G76" s="130"/>
      <c r="H76" s="130"/>
      <c r="I76" s="130"/>
      <c r="J76" s="130"/>
      <c r="K76" s="141"/>
      <c r="L76" s="141"/>
      <c r="M76" s="149"/>
      <c r="N76" s="149"/>
      <c r="O76" s="149"/>
      <c r="P76" s="149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</row>
    <row r="77" s="113" customFormat="1" ht="30" customHeight="1" spans="1:48">
      <c r="A77" s="129" t="s">
        <v>61</v>
      </c>
      <c r="B77" s="130" t="s">
        <v>195</v>
      </c>
      <c r="C77" s="130"/>
      <c r="D77" s="130"/>
      <c r="E77" s="130"/>
      <c r="F77" s="130"/>
      <c r="G77" s="130"/>
      <c r="H77" s="130"/>
      <c r="I77" s="130"/>
      <c r="J77" s="130"/>
      <c r="K77" s="149"/>
      <c r="L77" s="149"/>
      <c r="M77" s="149"/>
      <c r="N77" s="149"/>
      <c r="O77" s="149"/>
      <c r="P77" s="149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</row>
    <row r="78" s="113" customFormat="1" ht="30" customHeight="1" spans="1:48">
      <c r="A78" s="129" t="s">
        <v>61</v>
      </c>
      <c r="B78" s="130" t="s">
        <v>196</v>
      </c>
      <c r="C78" s="130"/>
      <c r="D78" s="130"/>
      <c r="E78" s="130"/>
      <c r="F78" s="130"/>
      <c r="G78" s="130"/>
      <c r="H78" s="130"/>
      <c r="I78" s="130"/>
      <c r="J78" s="130"/>
      <c r="K78" s="149"/>
      <c r="L78" s="149"/>
      <c r="M78" s="149"/>
      <c r="N78" s="149"/>
      <c r="O78" s="149"/>
      <c r="P78" s="149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</row>
    <row r="79" s="113" customFormat="1" ht="30" customHeight="1" spans="1:48">
      <c r="A79" s="129" t="s">
        <v>61</v>
      </c>
      <c r="B79" s="130" t="s">
        <v>197</v>
      </c>
      <c r="C79" s="130"/>
      <c r="D79" s="130"/>
      <c r="E79" s="130"/>
      <c r="F79" s="130"/>
      <c r="G79" s="130"/>
      <c r="H79" s="130"/>
      <c r="I79" s="130"/>
      <c r="J79" s="130"/>
      <c r="K79" s="149"/>
      <c r="L79" s="149"/>
      <c r="M79" s="149"/>
      <c r="N79" s="149"/>
      <c r="O79" s="149"/>
      <c r="P79" s="149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</row>
    <row r="80" s="113" customFormat="1" ht="30" customHeight="1" spans="1:48">
      <c r="A80" s="129" t="s">
        <v>61</v>
      </c>
      <c r="B80" s="130" t="s">
        <v>198</v>
      </c>
      <c r="C80" s="130"/>
      <c r="D80" s="130"/>
      <c r="E80" s="130"/>
      <c r="F80" s="130"/>
      <c r="G80" s="130"/>
      <c r="H80" s="130"/>
      <c r="I80" s="130"/>
      <c r="J80" s="130"/>
      <c r="K80" s="149"/>
      <c r="L80" s="149"/>
      <c r="M80" s="149"/>
      <c r="N80" s="149"/>
      <c r="O80" s="149"/>
      <c r="P80" s="149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</row>
    <row r="81" s="113" customFormat="1" ht="30" customHeight="1" spans="1:48">
      <c r="A81" s="129" t="s">
        <v>61</v>
      </c>
      <c r="B81" s="130" t="s">
        <v>199</v>
      </c>
      <c r="C81" s="130"/>
      <c r="D81" s="130"/>
      <c r="E81" s="130"/>
      <c r="F81" s="130"/>
      <c r="G81" s="130"/>
      <c r="H81" s="130"/>
      <c r="I81" s="130"/>
      <c r="J81" s="130"/>
      <c r="K81" s="149"/>
      <c r="L81" s="149"/>
      <c r="M81" s="149"/>
      <c r="N81" s="149"/>
      <c r="O81" s="149"/>
      <c r="P81" s="149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</row>
    <row r="82" s="113" customFormat="1" ht="30" customHeight="1" spans="1:48">
      <c r="A82" s="129" t="s">
        <v>61</v>
      </c>
      <c r="B82" s="130" t="s">
        <v>200</v>
      </c>
      <c r="C82" s="130"/>
      <c r="D82" s="130"/>
      <c r="E82" s="130"/>
      <c r="F82" s="130"/>
      <c r="G82" s="130"/>
      <c r="H82" s="130"/>
      <c r="I82" s="130"/>
      <c r="J82" s="130"/>
      <c r="K82" s="149"/>
      <c r="L82" s="149"/>
      <c r="M82" s="149"/>
      <c r="N82" s="149"/>
      <c r="O82" s="149"/>
      <c r="P82" s="149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</row>
    <row r="83" s="113" customFormat="1" ht="30" customHeight="1" spans="1:48">
      <c r="A83" s="129" t="s">
        <v>57</v>
      </c>
      <c r="B83" s="130" t="s">
        <v>201</v>
      </c>
      <c r="C83" s="130"/>
      <c r="D83" s="130"/>
      <c r="E83" s="130"/>
      <c r="F83" s="130"/>
      <c r="G83" s="130"/>
      <c r="H83" s="130"/>
      <c r="I83" s="130"/>
      <c r="J83" s="130"/>
      <c r="K83" s="149"/>
      <c r="L83" s="149"/>
      <c r="M83" s="149"/>
      <c r="N83" s="149"/>
      <c r="O83" s="149"/>
      <c r="P83" s="149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</row>
    <row r="84" s="113" customFormat="1" ht="30" customHeight="1" spans="1:48">
      <c r="A84" s="129" t="s">
        <v>59</v>
      </c>
      <c r="B84" s="130" t="s">
        <v>201</v>
      </c>
      <c r="C84" s="130"/>
      <c r="D84" s="130"/>
      <c r="E84" s="130"/>
      <c r="F84" s="130"/>
      <c r="G84" s="130"/>
      <c r="H84" s="130"/>
      <c r="I84" s="130"/>
      <c r="J84" s="130"/>
      <c r="K84" s="149"/>
      <c r="L84" s="149"/>
      <c r="M84" s="149"/>
      <c r="N84" s="149"/>
      <c r="O84" s="149"/>
      <c r="P84" s="149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</row>
    <row r="85" s="113" customFormat="1" ht="30" customHeight="1" spans="1:48">
      <c r="A85" s="129" t="s">
        <v>61</v>
      </c>
      <c r="B85" s="130" t="s">
        <v>202</v>
      </c>
      <c r="C85" s="130"/>
      <c r="D85" s="130"/>
      <c r="E85" s="130"/>
      <c r="F85" s="130"/>
      <c r="G85" s="130"/>
      <c r="H85" s="130"/>
      <c r="I85" s="130"/>
      <c r="J85" s="130"/>
      <c r="K85" s="149"/>
      <c r="L85" s="149"/>
      <c r="M85" s="149"/>
      <c r="N85" s="149"/>
      <c r="O85" s="149"/>
      <c r="P85" s="149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</row>
    <row r="86" s="113" customFormat="1" ht="30" customHeight="1" spans="1:48">
      <c r="A86" s="129" t="s">
        <v>61</v>
      </c>
      <c r="B86" s="130" t="s">
        <v>203</v>
      </c>
      <c r="C86" s="130"/>
      <c r="D86" s="130"/>
      <c r="E86" s="130"/>
      <c r="F86" s="130"/>
      <c r="G86" s="130"/>
      <c r="H86" s="130"/>
      <c r="I86" s="130"/>
      <c r="J86" s="130"/>
      <c r="K86" s="149"/>
      <c r="L86" s="149"/>
      <c r="M86" s="149"/>
      <c r="N86" s="149"/>
      <c r="O86" s="149"/>
      <c r="P86" s="149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</row>
    <row r="87" s="104" customFormat="1" ht="30" customHeight="1" spans="1:48">
      <c r="A87" s="129" t="s">
        <v>61</v>
      </c>
      <c r="B87" s="130" t="s">
        <v>204</v>
      </c>
      <c r="C87" s="130"/>
      <c r="D87" s="130"/>
      <c r="E87" s="130"/>
      <c r="F87" s="130"/>
      <c r="G87" s="130"/>
      <c r="H87" s="130"/>
      <c r="I87" s="130"/>
      <c r="J87" s="130"/>
      <c r="K87" s="149"/>
      <c r="L87" s="149"/>
      <c r="M87" s="149"/>
      <c r="N87" s="149"/>
      <c r="O87" s="149"/>
      <c r="P87" s="149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</row>
    <row r="88" s="113" customFormat="1" ht="30" customHeight="1" spans="1:48">
      <c r="A88" s="129" t="s">
        <v>61</v>
      </c>
      <c r="B88" s="130" t="s">
        <v>205</v>
      </c>
      <c r="C88" s="130"/>
      <c r="D88" s="130"/>
      <c r="E88" s="130"/>
      <c r="F88" s="130"/>
      <c r="G88" s="130"/>
      <c r="H88" s="130"/>
      <c r="I88" s="130"/>
      <c r="J88" s="130"/>
      <c r="K88" s="149"/>
      <c r="L88" s="149"/>
      <c r="M88" s="149"/>
      <c r="N88" s="149"/>
      <c r="O88" s="149"/>
      <c r="P88" s="149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</row>
    <row r="89" s="113" customFormat="1" ht="30" customHeight="1" spans="1:48">
      <c r="A89" s="129" t="s">
        <v>61</v>
      </c>
      <c r="B89" s="130" t="s">
        <v>206</v>
      </c>
      <c r="C89" s="130"/>
      <c r="D89" s="130"/>
      <c r="E89" s="130"/>
      <c r="F89" s="130"/>
      <c r="G89" s="130"/>
      <c r="H89" s="130"/>
      <c r="I89" s="130"/>
      <c r="J89" s="130"/>
      <c r="K89" s="149"/>
      <c r="L89" s="149"/>
      <c r="M89" s="149"/>
      <c r="N89" s="149"/>
      <c r="O89" s="149"/>
      <c r="P89" s="149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</row>
    <row r="90" s="113" customFormat="1" ht="30" customHeight="1" spans="1:48">
      <c r="A90" s="129" t="s">
        <v>61</v>
      </c>
      <c r="B90" s="130" t="s">
        <v>207</v>
      </c>
      <c r="C90" s="130"/>
      <c r="D90" s="130"/>
      <c r="E90" s="130"/>
      <c r="F90" s="130"/>
      <c r="G90" s="130"/>
      <c r="H90" s="130"/>
      <c r="I90" s="130"/>
      <c r="J90" s="130"/>
      <c r="K90" s="149"/>
      <c r="L90" s="149"/>
      <c r="M90" s="149"/>
      <c r="N90" s="149"/>
      <c r="O90" s="149"/>
      <c r="P90" s="149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</row>
    <row r="91" s="113" customFormat="1" ht="30" customHeight="1" spans="1:48">
      <c r="A91" s="129" t="s">
        <v>57</v>
      </c>
      <c r="B91" s="130" t="s">
        <v>208</v>
      </c>
      <c r="C91" s="130"/>
      <c r="D91" s="130"/>
      <c r="E91" s="130"/>
      <c r="F91" s="130"/>
      <c r="G91" s="130"/>
      <c r="H91" s="130"/>
      <c r="I91" s="130"/>
      <c r="J91" s="130"/>
      <c r="K91" s="149"/>
      <c r="L91" s="149"/>
      <c r="M91" s="149"/>
      <c r="N91" s="149"/>
      <c r="O91" s="149"/>
      <c r="P91" s="149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</row>
    <row r="92" s="113" customFormat="1" ht="30" customHeight="1" spans="1:48">
      <c r="A92" s="164" t="s">
        <v>59</v>
      </c>
      <c r="B92" s="130" t="s">
        <v>209</v>
      </c>
      <c r="C92" s="130"/>
      <c r="D92" s="130"/>
      <c r="E92" s="130"/>
      <c r="F92" s="130"/>
      <c r="G92" s="130"/>
      <c r="H92" s="130"/>
      <c r="I92" s="130"/>
      <c r="J92" s="130"/>
      <c r="K92" s="149"/>
      <c r="L92" s="149"/>
      <c r="M92" s="149"/>
      <c r="N92" s="149"/>
      <c r="O92" s="149"/>
      <c r="P92" s="149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</row>
    <row r="93" s="113" customFormat="1" ht="30" customHeight="1" spans="1:48">
      <c r="A93" s="129" t="s">
        <v>61</v>
      </c>
      <c r="B93" s="130" t="s">
        <v>210</v>
      </c>
      <c r="C93" s="130"/>
      <c r="D93" s="130"/>
      <c r="E93" s="130"/>
      <c r="F93" s="130"/>
      <c r="G93" s="130"/>
      <c r="H93" s="130"/>
      <c r="I93" s="130"/>
      <c r="J93" s="130"/>
      <c r="K93" s="149"/>
      <c r="L93" s="149"/>
      <c r="M93" s="149"/>
      <c r="N93" s="149"/>
      <c r="O93" s="149"/>
      <c r="P93" s="149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</row>
    <row r="94" s="113" customFormat="1" ht="30" customHeight="1" spans="1:48">
      <c r="A94" s="164" t="s">
        <v>59</v>
      </c>
      <c r="B94" s="130" t="s">
        <v>211</v>
      </c>
      <c r="C94" s="130"/>
      <c r="D94" s="130"/>
      <c r="E94" s="130"/>
      <c r="F94" s="130"/>
      <c r="G94" s="130"/>
      <c r="H94" s="130"/>
      <c r="I94" s="130"/>
      <c r="J94" s="130"/>
      <c r="K94" s="149"/>
      <c r="L94" s="149"/>
      <c r="M94" s="149"/>
      <c r="N94" s="149"/>
      <c r="O94" s="149"/>
      <c r="P94" s="149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</row>
    <row r="95" s="113" customFormat="1" ht="30" customHeight="1" spans="1:48">
      <c r="A95" s="129" t="s">
        <v>61</v>
      </c>
      <c r="B95" s="130" t="s">
        <v>212</v>
      </c>
      <c r="C95" s="130"/>
      <c r="D95" s="130"/>
      <c r="E95" s="130"/>
      <c r="F95" s="130"/>
      <c r="G95" s="130"/>
      <c r="H95" s="130"/>
      <c r="I95" s="130"/>
      <c r="J95" s="130"/>
      <c r="K95" s="149"/>
      <c r="L95" s="149"/>
      <c r="M95" s="149"/>
      <c r="N95" s="149"/>
      <c r="O95" s="149"/>
      <c r="P95" s="149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</row>
    <row r="96" s="113" customFormat="1" ht="30" customHeight="1" spans="1:48">
      <c r="A96" s="164" t="s">
        <v>59</v>
      </c>
      <c r="B96" s="130" t="s">
        <v>213</v>
      </c>
      <c r="C96" s="130"/>
      <c r="D96" s="130"/>
      <c r="E96" s="130"/>
      <c r="F96" s="130"/>
      <c r="G96" s="130"/>
      <c r="H96" s="130"/>
      <c r="I96" s="130"/>
      <c r="J96" s="130"/>
      <c r="K96" s="149"/>
      <c r="L96" s="149"/>
      <c r="M96" s="149"/>
      <c r="N96" s="149"/>
      <c r="O96" s="149"/>
      <c r="P96" s="149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</row>
    <row r="97" s="113" customFormat="1" ht="30" customHeight="1" spans="1:48">
      <c r="A97" s="129" t="s">
        <v>61</v>
      </c>
      <c r="B97" s="130" t="s">
        <v>214</v>
      </c>
      <c r="C97" s="130"/>
      <c r="D97" s="130"/>
      <c r="E97" s="130"/>
      <c r="F97" s="130"/>
      <c r="G97" s="130"/>
      <c r="H97" s="130"/>
      <c r="I97" s="130"/>
      <c r="J97" s="130"/>
      <c r="K97" s="149"/>
      <c r="L97" s="149"/>
      <c r="M97" s="149"/>
      <c r="N97" s="149"/>
      <c r="O97" s="149"/>
      <c r="P97" s="149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</row>
    <row r="98" s="113" customFormat="1" ht="30" customHeight="1" spans="1:48">
      <c r="A98" s="129" t="s">
        <v>57</v>
      </c>
      <c r="B98" s="130" t="s">
        <v>215</v>
      </c>
      <c r="C98" s="130"/>
      <c r="D98" s="130"/>
      <c r="E98" s="130"/>
      <c r="F98" s="130"/>
      <c r="G98" s="130"/>
      <c r="H98" s="130"/>
      <c r="I98" s="130"/>
      <c r="J98" s="130"/>
      <c r="K98" s="149"/>
      <c r="L98" s="149"/>
      <c r="M98" s="149"/>
      <c r="N98" s="149"/>
      <c r="O98" s="149"/>
      <c r="P98" s="149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</row>
    <row r="99" s="113" customFormat="1" ht="30" customHeight="1" spans="1:48">
      <c r="A99" s="129" t="s">
        <v>59</v>
      </c>
      <c r="B99" s="130" t="s">
        <v>215</v>
      </c>
      <c r="C99" s="130"/>
      <c r="D99" s="130"/>
      <c r="E99" s="130"/>
      <c r="F99" s="130"/>
      <c r="G99" s="130"/>
      <c r="H99" s="130"/>
      <c r="I99" s="130"/>
      <c r="J99" s="130"/>
      <c r="K99" s="149"/>
      <c r="L99" s="149"/>
      <c r="M99" s="149"/>
      <c r="N99" s="149"/>
      <c r="O99" s="149"/>
      <c r="P99" s="149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</row>
    <row r="100" s="113" customFormat="1" ht="30" customHeight="1" spans="1:48">
      <c r="A100" s="129" t="s">
        <v>61</v>
      </c>
      <c r="B100" s="130" t="s">
        <v>215</v>
      </c>
      <c r="C100" s="130"/>
      <c r="D100" s="130"/>
      <c r="E100" s="130"/>
      <c r="F100" s="130"/>
      <c r="G100" s="130"/>
      <c r="H100" s="130"/>
      <c r="I100" s="130"/>
      <c r="J100" s="130"/>
      <c r="K100" s="149"/>
      <c r="L100" s="149"/>
      <c r="M100" s="149"/>
      <c r="N100" s="149"/>
      <c r="O100" s="149"/>
      <c r="P100" s="149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</row>
    <row r="101" s="113" customFormat="1" ht="30" customHeight="1" spans="1:48">
      <c r="A101" s="129" t="s">
        <v>57</v>
      </c>
      <c r="B101" s="130" t="s">
        <v>216</v>
      </c>
      <c r="C101" s="130"/>
      <c r="D101" s="130"/>
      <c r="E101" s="130"/>
      <c r="F101" s="130"/>
      <c r="G101" s="130"/>
      <c r="H101" s="130"/>
      <c r="I101" s="130"/>
      <c r="J101" s="130"/>
      <c r="K101" s="149"/>
      <c r="L101" s="149"/>
      <c r="M101" s="149"/>
      <c r="N101" s="149"/>
      <c r="O101" s="149"/>
      <c r="P101" s="149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</row>
    <row r="102" s="113" customFormat="1" ht="30" customHeight="1" spans="1:48">
      <c r="A102" s="129" t="s">
        <v>59</v>
      </c>
      <c r="B102" s="130" t="s">
        <v>216</v>
      </c>
      <c r="C102" s="130"/>
      <c r="D102" s="130"/>
      <c r="E102" s="130"/>
      <c r="F102" s="130"/>
      <c r="G102" s="130"/>
      <c r="H102" s="130"/>
      <c r="I102" s="130"/>
      <c r="J102" s="130"/>
      <c r="K102" s="149"/>
      <c r="L102" s="149"/>
      <c r="M102" s="149"/>
      <c r="N102" s="149"/>
      <c r="O102" s="149"/>
      <c r="P102" s="149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</row>
    <row r="103" s="113" customFormat="1" ht="30" customHeight="1" spans="1:48">
      <c r="A103" s="129" t="s">
        <v>61</v>
      </c>
      <c r="B103" s="130" t="s">
        <v>217</v>
      </c>
      <c r="C103" s="130"/>
      <c r="D103" s="130"/>
      <c r="E103" s="130"/>
      <c r="F103" s="130"/>
      <c r="G103" s="130"/>
      <c r="H103" s="130"/>
      <c r="I103" s="130"/>
      <c r="J103" s="130"/>
      <c r="K103" s="149"/>
      <c r="L103" s="149"/>
      <c r="M103" s="149"/>
      <c r="N103" s="149"/>
      <c r="O103" s="149"/>
      <c r="P103" s="149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</row>
    <row r="104" s="114" customFormat="1" ht="30" customHeight="1" spans="1:48">
      <c r="A104" s="129" t="s">
        <v>61</v>
      </c>
      <c r="B104" s="130" t="s">
        <v>218</v>
      </c>
      <c r="C104" s="130"/>
      <c r="D104" s="130"/>
      <c r="E104" s="130"/>
      <c r="F104" s="130"/>
      <c r="G104" s="130"/>
      <c r="H104" s="130"/>
      <c r="I104" s="130"/>
      <c r="J104" s="130"/>
      <c r="K104" s="149"/>
      <c r="L104" s="149"/>
      <c r="M104" s="149"/>
      <c r="N104" s="149"/>
      <c r="O104" s="149"/>
      <c r="P104" s="149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</row>
    <row r="105" s="114" customFormat="1" ht="30" customHeight="1" spans="1:48">
      <c r="A105" s="129" t="s">
        <v>57</v>
      </c>
      <c r="B105" s="130" t="s">
        <v>219</v>
      </c>
      <c r="C105" s="130"/>
      <c r="D105" s="130" t="s">
        <v>219</v>
      </c>
      <c r="E105" s="130" t="s">
        <v>219</v>
      </c>
      <c r="F105" s="130" t="s">
        <v>219</v>
      </c>
      <c r="G105" s="130" t="s">
        <v>219</v>
      </c>
      <c r="H105" s="130" t="s">
        <v>219</v>
      </c>
      <c r="I105" s="130" t="s">
        <v>219</v>
      </c>
      <c r="J105" s="130" t="s">
        <v>219</v>
      </c>
      <c r="K105" s="149"/>
      <c r="L105" s="149"/>
      <c r="M105" s="149"/>
      <c r="N105" s="149"/>
      <c r="O105" s="149"/>
      <c r="P105" s="149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</row>
  </sheetData>
  <autoFilter ref="A6:AV105">
    <extLst/>
  </autoFilter>
  <mergeCells count="132">
    <mergeCell ref="A1:D1"/>
    <mergeCell ref="A2:AS2"/>
    <mergeCell ref="M3:N3"/>
    <mergeCell ref="Q3:AL3"/>
    <mergeCell ref="AM3:AQ3"/>
    <mergeCell ref="R4:AB4"/>
    <mergeCell ref="AC4:AF4"/>
    <mergeCell ref="B6:J6"/>
    <mergeCell ref="B7:J7"/>
    <mergeCell ref="B8:J8"/>
    <mergeCell ref="B9:J9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7:J67"/>
    <mergeCell ref="B68:J68"/>
    <mergeCell ref="B69:J69"/>
    <mergeCell ref="B70:J70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B95:J95"/>
    <mergeCell ref="B96:J96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N4:N5"/>
    <mergeCell ref="O3:O5"/>
    <mergeCell ref="P3:P5"/>
    <mergeCell ref="Q4:Q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3:AR5"/>
    <mergeCell ref="AS3:AS5"/>
    <mergeCell ref="AT3:AT5"/>
    <mergeCell ref="AU3:AU5"/>
    <mergeCell ref="AV3:AV5"/>
  </mergeCells>
  <printOptions horizontalCentered="1"/>
  <pageMargins left="0.0784722222222222" right="0.0784722222222222" top="0.314583333333333" bottom="0.275" header="0.236111111111111" footer="0.196527777777778"/>
  <pageSetup paperSize="8" scale="2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6"/>
  <sheetViews>
    <sheetView tabSelected="1" view="pageBreakPreview" zoomScale="70" zoomScaleNormal="100" workbookViewId="0">
      <selection activeCell="C66" sqref="C66"/>
    </sheetView>
  </sheetViews>
  <sheetFormatPr defaultColWidth="8.8018018018018" defaultRowHeight="14.1"/>
  <cols>
    <col min="1" max="1" width="9.44144144144144" customWidth="1"/>
    <col min="2" max="2" width="36.2522522522523" customWidth="1"/>
    <col min="3" max="3" width="6.25225225225225" customWidth="1"/>
    <col min="4" max="4" width="10.7657657657658" customWidth="1"/>
    <col min="5" max="5" width="10.5585585585586" customWidth="1"/>
    <col min="6" max="6" width="14.6036036036036" customWidth="1"/>
    <col min="7" max="7" width="17.2522522522523" customWidth="1"/>
    <col min="8" max="11" width="8.8018018018018" hidden="1" customWidth="1"/>
  </cols>
  <sheetData>
    <row r="1" customFormat="1" spans="1:1">
      <c r="A1" s="76" t="s">
        <v>0</v>
      </c>
    </row>
    <row r="2" s="73" customFormat="1" ht="45" customHeight="1" spans="1:7">
      <c r="A2" s="77" t="s">
        <v>220</v>
      </c>
      <c r="B2" s="77"/>
      <c r="C2" s="77"/>
      <c r="D2" s="77"/>
      <c r="E2" s="77"/>
      <c r="F2" s="77"/>
      <c r="G2" s="77"/>
    </row>
    <row r="3" s="74" customFormat="1" ht="21" customHeight="1" spans="1:7">
      <c r="A3" s="78" t="s">
        <v>3</v>
      </c>
      <c r="B3" s="78" t="s">
        <v>221</v>
      </c>
      <c r="C3" s="78" t="s">
        <v>13</v>
      </c>
      <c r="D3" s="79" t="s">
        <v>222</v>
      </c>
      <c r="E3" s="80"/>
      <c r="F3" s="81" t="s">
        <v>223</v>
      </c>
      <c r="G3" s="82"/>
    </row>
    <row r="4" s="74" customFormat="1" ht="35" customHeight="1" spans="1:7">
      <c r="A4" s="78"/>
      <c r="B4" s="78"/>
      <c r="C4" s="83"/>
      <c r="D4" s="78" t="s">
        <v>224</v>
      </c>
      <c r="E4" s="84" t="s">
        <v>225</v>
      </c>
      <c r="F4" s="81" t="s">
        <v>226</v>
      </c>
      <c r="G4" s="82" t="s">
        <v>227</v>
      </c>
    </row>
    <row r="5" s="75" customFormat="1" ht="23" customHeight="1" spans="1:11">
      <c r="A5" s="30" t="s">
        <v>56</v>
      </c>
      <c r="B5" s="31"/>
      <c r="C5" s="85">
        <v>8</v>
      </c>
      <c r="D5" s="86"/>
      <c r="E5" s="86"/>
      <c r="F5" s="87">
        <v>2356.741728</v>
      </c>
      <c r="G5" s="88">
        <f>F5/$F$5</f>
        <v>1</v>
      </c>
      <c r="K5" s="87">
        <v>0</v>
      </c>
    </row>
    <row r="6" s="73" customFormat="1" ht="15" spans="1:11">
      <c r="A6" s="89" t="s">
        <v>57</v>
      </c>
      <c r="B6" s="90" t="s">
        <v>58</v>
      </c>
      <c r="C6" s="91">
        <v>7</v>
      </c>
      <c r="D6" s="90"/>
      <c r="E6" s="90"/>
      <c r="F6" s="92">
        <v>2324.741728</v>
      </c>
      <c r="G6" s="93">
        <f>F6/$F$5</f>
        <v>0.986421931762902</v>
      </c>
      <c r="K6" s="92">
        <v>0</v>
      </c>
    </row>
    <row r="7" s="73" customFormat="1" ht="15" spans="1:11">
      <c r="A7" s="89" t="s">
        <v>59</v>
      </c>
      <c r="B7" s="90" t="s">
        <v>60</v>
      </c>
      <c r="C7" s="91">
        <v>1</v>
      </c>
      <c r="D7" s="90"/>
      <c r="E7" s="90"/>
      <c r="F7" s="92">
        <v>2004.741728</v>
      </c>
      <c r="G7" s="93">
        <f>F7/$F$5</f>
        <v>0.850641249391923</v>
      </c>
      <c r="K7" s="92">
        <v>0</v>
      </c>
    </row>
    <row r="8" s="73" customFormat="1" ht="15" spans="1:11">
      <c r="A8" s="89" t="s">
        <v>61</v>
      </c>
      <c r="B8" s="90" t="s">
        <v>62</v>
      </c>
      <c r="C8" s="94">
        <v>1</v>
      </c>
      <c r="D8" s="90" t="s">
        <v>228</v>
      </c>
      <c r="E8" s="90">
        <v>23</v>
      </c>
      <c r="F8" s="95">
        <v>2004.741728</v>
      </c>
      <c r="G8" s="93">
        <f>F8/$F$5</f>
        <v>0.850641249391923</v>
      </c>
      <c r="K8" s="95"/>
    </row>
    <row r="9" s="73" customFormat="1" ht="15" spans="1:11">
      <c r="A9" s="89" t="s">
        <v>61</v>
      </c>
      <c r="B9" s="90" t="s">
        <v>77</v>
      </c>
      <c r="C9" s="94"/>
      <c r="D9" s="90" t="s">
        <v>229</v>
      </c>
      <c r="E9" s="90"/>
      <c r="F9" s="95"/>
      <c r="G9" s="93">
        <f>F9/$F$5</f>
        <v>0</v>
      </c>
      <c r="K9" s="95"/>
    </row>
    <row r="10" s="73" customFormat="1" ht="15" spans="1:11">
      <c r="A10" s="89" t="s">
        <v>61</v>
      </c>
      <c r="B10" s="90" t="s">
        <v>78</v>
      </c>
      <c r="C10" s="94"/>
      <c r="D10" s="90" t="s">
        <v>229</v>
      </c>
      <c r="E10" s="90"/>
      <c r="F10" s="95"/>
      <c r="G10" s="93">
        <f>F10/$F$5</f>
        <v>0</v>
      </c>
      <c r="K10" s="95"/>
    </row>
    <row r="11" s="73" customFormat="1" ht="15" spans="1:11">
      <c r="A11" s="89" t="s">
        <v>61</v>
      </c>
      <c r="B11" s="90" t="s">
        <v>79</v>
      </c>
      <c r="C11" s="94"/>
      <c r="D11" s="90" t="s">
        <v>229</v>
      </c>
      <c r="E11" s="90"/>
      <c r="F11" s="95"/>
      <c r="G11" s="93">
        <f>F11/$F$5</f>
        <v>0</v>
      </c>
      <c r="K11" s="95"/>
    </row>
    <row r="12" s="73" customFormat="1" ht="15" spans="1:11">
      <c r="A12" s="89" t="s">
        <v>61</v>
      </c>
      <c r="B12" s="90" t="s">
        <v>80</v>
      </c>
      <c r="C12" s="94"/>
      <c r="D12" s="90" t="s">
        <v>230</v>
      </c>
      <c r="E12" s="90"/>
      <c r="F12" s="95"/>
      <c r="G12" s="93">
        <f>F12/$F$5</f>
        <v>0</v>
      </c>
      <c r="K12" s="95"/>
    </row>
    <row r="13" customFormat="1" spans="1:11">
      <c r="A13" s="89" t="s">
        <v>61</v>
      </c>
      <c r="B13" s="90" t="s">
        <v>81</v>
      </c>
      <c r="C13" s="94"/>
      <c r="D13" s="90" t="s">
        <v>231</v>
      </c>
      <c r="E13" s="90"/>
      <c r="F13" s="95"/>
      <c r="G13" s="93">
        <f>F13/$F$5</f>
        <v>0</v>
      </c>
      <c r="K13" s="95"/>
    </row>
    <row r="14" customFormat="1" spans="1:11">
      <c r="A14" s="89" t="s">
        <v>59</v>
      </c>
      <c r="B14" s="90" t="s">
        <v>82</v>
      </c>
      <c r="C14" s="94">
        <v>0</v>
      </c>
      <c r="D14" s="90"/>
      <c r="E14" s="90"/>
      <c r="F14" s="95">
        <v>0</v>
      </c>
      <c r="G14" s="93">
        <f>F14/$F$5</f>
        <v>0</v>
      </c>
      <c r="K14" s="95">
        <v>0</v>
      </c>
    </row>
    <row r="15" customFormat="1" spans="1:11">
      <c r="A15" s="89" t="s">
        <v>61</v>
      </c>
      <c r="B15" s="90" t="s">
        <v>83</v>
      </c>
      <c r="C15" s="94"/>
      <c r="D15" s="90" t="s">
        <v>231</v>
      </c>
      <c r="E15" s="90"/>
      <c r="F15" s="95"/>
      <c r="G15" s="93">
        <f>F15/$F$5</f>
        <v>0</v>
      </c>
      <c r="K15" s="95"/>
    </row>
    <row r="16" customFormat="1" spans="1:11">
      <c r="A16" s="89" t="s">
        <v>61</v>
      </c>
      <c r="B16" s="90" t="s">
        <v>84</v>
      </c>
      <c r="C16" s="94"/>
      <c r="D16" s="90" t="s">
        <v>231</v>
      </c>
      <c r="E16" s="90"/>
      <c r="F16" s="95"/>
      <c r="G16" s="93">
        <f>F16/$F$5</f>
        <v>0</v>
      </c>
      <c r="K16" s="95"/>
    </row>
    <row r="17" customFormat="1" spans="1:11">
      <c r="A17" s="89" t="s">
        <v>61</v>
      </c>
      <c r="B17" s="90" t="s">
        <v>85</v>
      </c>
      <c r="C17" s="94"/>
      <c r="D17" s="90" t="s">
        <v>231</v>
      </c>
      <c r="E17" s="90"/>
      <c r="F17" s="95"/>
      <c r="G17" s="93">
        <f>F17/$F$5</f>
        <v>0</v>
      </c>
      <c r="K17" s="95"/>
    </row>
    <row r="18" customFormat="1" spans="1:11">
      <c r="A18" s="89" t="s">
        <v>61</v>
      </c>
      <c r="B18" s="90" t="s">
        <v>86</v>
      </c>
      <c r="C18" s="94"/>
      <c r="D18" s="90" t="s">
        <v>231</v>
      </c>
      <c r="E18" s="90"/>
      <c r="F18" s="95"/>
      <c r="G18" s="93">
        <f>F18/$F$5</f>
        <v>0</v>
      </c>
      <c r="K18" s="95"/>
    </row>
    <row r="19" customFormat="1" spans="1:11">
      <c r="A19" s="89" t="s">
        <v>59</v>
      </c>
      <c r="B19" s="90" t="s">
        <v>87</v>
      </c>
      <c r="C19" s="94">
        <v>6</v>
      </c>
      <c r="D19" s="90"/>
      <c r="E19" s="90"/>
      <c r="F19" s="95">
        <v>320</v>
      </c>
      <c r="G19" s="93">
        <f>F19/$F$5</f>
        <v>0.135780682370979</v>
      </c>
      <c r="K19" s="95">
        <v>0</v>
      </c>
    </row>
    <row r="20" customFormat="1" ht="37.3" spans="1:11">
      <c r="A20" s="89" t="s">
        <v>61</v>
      </c>
      <c r="B20" s="90" t="s">
        <v>88</v>
      </c>
      <c r="C20" s="94"/>
      <c r="D20" s="90" t="s">
        <v>232</v>
      </c>
      <c r="E20" s="90"/>
      <c r="F20" s="95"/>
      <c r="G20" s="93">
        <f>F20/$F$5</f>
        <v>0</v>
      </c>
      <c r="K20" s="95"/>
    </row>
    <row r="21" customFormat="1" spans="1:11">
      <c r="A21" s="89" t="s">
        <v>61</v>
      </c>
      <c r="B21" s="90" t="s">
        <v>89</v>
      </c>
      <c r="C21" s="94"/>
      <c r="D21" s="90" t="s">
        <v>231</v>
      </c>
      <c r="E21" s="90"/>
      <c r="F21" s="95"/>
      <c r="G21" s="93">
        <f>F21/$F$5</f>
        <v>0</v>
      </c>
      <c r="K21" s="95"/>
    </row>
    <row r="22" customFormat="1" spans="1:11">
      <c r="A22" s="89" t="s">
        <v>61</v>
      </c>
      <c r="B22" s="90" t="s">
        <v>90</v>
      </c>
      <c r="C22" s="94">
        <v>6</v>
      </c>
      <c r="D22" s="90" t="s">
        <v>231</v>
      </c>
      <c r="E22" s="90">
        <v>10</v>
      </c>
      <c r="F22" s="95">
        <v>320</v>
      </c>
      <c r="G22" s="93">
        <f>F22/$F$5</f>
        <v>0.135780682370979</v>
      </c>
      <c r="K22" s="95"/>
    </row>
    <row r="23" customFormat="1" spans="1:11">
      <c r="A23" s="89" t="s">
        <v>59</v>
      </c>
      <c r="B23" s="90" t="s">
        <v>145</v>
      </c>
      <c r="C23" s="94">
        <v>0</v>
      </c>
      <c r="D23" s="90"/>
      <c r="E23" s="90"/>
      <c r="F23" s="95">
        <v>0</v>
      </c>
      <c r="G23" s="93">
        <f>F23/$F$5</f>
        <v>0</v>
      </c>
      <c r="K23" s="95">
        <v>0</v>
      </c>
    </row>
    <row r="24" customFormat="1" spans="1:11">
      <c r="A24" s="89" t="s">
        <v>61</v>
      </c>
      <c r="B24" s="90" t="s">
        <v>146</v>
      </c>
      <c r="C24" s="94"/>
      <c r="D24" s="90" t="s">
        <v>230</v>
      </c>
      <c r="E24" s="90"/>
      <c r="F24" s="95"/>
      <c r="G24" s="93">
        <f>F24/$F$5</f>
        <v>0</v>
      </c>
      <c r="K24" s="95"/>
    </row>
    <row r="25" customFormat="1" spans="1:11">
      <c r="A25" s="89" t="s">
        <v>61</v>
      </c>
      <c r="B25" s="90" t="s">
        <v>147</v>
      </c>
      <c r="C25" s="94"/>
      <c r="D25" s="90" t="s">
        <v>230</v>
      </c>
      <c r="E25" s="90"/>
      <c r="F25" s="95"/>
      <c r="G25" s="93">
        <f>F25/$F$5</f>
        <v>0</v>
      </c>
      <c r="K25" s="95"/>
    </row>
    <row r="26" customFormat="1" spans="1:11">
      <c r="A26" s="89" t="s">
        <v>61</v>
      </c>
      <c r="B26" s="90" t="s">
        <v>148</v>
      </c>
      <c r="C26" s="94"/>
      <c r="D26" s="90" t="s">
        <v>26</v>
      </c>
      <c r="E26" s="90"/>
      <c r="F26" s="95"/>
      <c r="G26" s="93">
        <f>F26/$F$5</f>
        <v>0</v>
      </c>
      <c r="K26" s="95"/>
    </row>
    <row r="27" customFormat="1" spans="1:11">
      <c r="A27" s="89" t="s">
        <v>61</v>
      </c>
      <c r="B27" s="90" t="s">
        <v>149</v>
      </c>
      <c r="C27" s="94"/>
      <c r="D27" s="90" t="s">
        <v>230</v>
      </c>
      <c r="E27" s="90"/>
      <c r="F27" s="95"/>
      <c r="G27" s="93">
        <f>F27/$F$5</f>
        <v>0</v>
      </c>
      <c r="K27" s="95"/>
    </row>
    <row r="28" customFormat="1" spans="1:11">
      <c r="A28" s="89" t="s">
        <v>59</v>
      </c>
      <c r="B28" s="90" t="s">
        <v>150</v>
      </c>
      <c r="C28" s="94">
        <v>0</v>
      </c>
      <c r="D28" s="90"/>
      <c r="E28" s="90"/>
      <c r="F28" s="95">
        <v>0</v>
      </c>
      <c r="G28" s="93">
        <f>F28/$F$5</f>
        <v>0</v>
      </c>
      <c r="K28" s="95">
        <v>0</v>
      </c>
    </row>
    <row r="29" customFormat="1" spans="1:11">
      <c r="A29" s="89" t="s">
        <v>61</v>
      </c>
      <c r="B29" s="90" t="s">
        <v>151</v>
      </c>
      <c r="C29" s="94"/>
      <c r="D29" s="90" t="s">
        <v>230</v>
      </c>
      <c r="E29" s="90"/>
      <c r="F29" s="95"/>
      <c r="G29" s="93">
        <f>F29/$F$5</f>
        <v>0</v>
      </c>
      <c r="K29" s="95"/>
    </row>
    <row r="30" customFormat="1" spans="1:11">
      <c r="A30" s="89" t="s">
        <v>61</v>
      </c>
      <c r="B30" s="90" t="s">
        <v>152</v>
      </c>
      <c r="C30" s="94"/>
      <c r="D30" s="90" t="s">
        <v>230</v>
      </c>
      <c r="E30" s="90"/>
      <c r="F30" s="95"/>
      <c r="G30" s="93">
        <f>F30/$F$5</f>
        <v>0</v>
      </c>
      <c r="K30" s="95"/>
    </row>
    <row r="31" customFormat="1" spans="1:11">
      <c r="A31" s="89" t="s">
        <v>61</v>
      </c>
      <c r="B31" s="90" t="s">
        <v>153</v>
      </c>
      <c r="C31" s="94"/>
      <c r="D31" s="90" t="s">
        <v>230</v>
      </c>
      <c r="E31" s="90"/>
      <c r="F31" s="95"/>
      <c r="G31" s="93">
        <f>F31/$F$5</f>
        <v>0</v>
      </c>
      <c r="K31" s="95"/>
    </row>
    <row r="32" customFormat="1" spans="1:11">
      <c r="A32" s="89" t="s">
        <v>61</v>
      </c>
      <c r="B32" s="90" t="s">
        <v>154</v>
      </c>
      <c r="C32" s="94"/>
      <c r="D32" s="90" t="s">
        <v>230</v>
      </c>
      <c r="E32" s="90"/>
      <c r="F32" s="95"/>
      <c r="G32" s="93">
        <f>F32/$F$5</f>
        <v>0</v>
      </c>
      <c r="K32" s="95"/>
    </row>
    <row r="33" customFormat="1" spans="1:11">
      <c r="A33" s="89" t="s">
        <v>61</v>
      </c>
      <c r="B33" s="90" t="s">
        <v>155</v>
      </c>
      <c r="C33" s="94"/>
      <c r="D33" s="90" t="s">
        <v>230</v>
      </c>
      <c r="E33" s="90"/>
      <c r="F33" s="95"/>
      <c r="G33" s="93">
        <f>F33/$F$5</f>
        <v>0</v>
      </c>
      <c r="K33" s="95"/>
    </row>
    <row r="34" customFormat="1" spans="1:11">
      <c r="A34" s="89" t="s">
        <v>57</v>
      </c>
      <c r="B34" s="90" t="s">
        <v>156</v>
      </c>
      <c r="C34" s="94">
        <v>0</v>
      </c>
      <c r="D34" s="90"/>
      <c r="E34" s="90"/>
      <c r="F34" s="95">
        <v>0</v>
      </c>
      <c r="G34" s="93">
        <f>F34/$F$5</f>
        <v>0</v>
      </c>
      <c r="K34" s="95">
        <v>0</v>
      </c>
    </row>
    <row r="35" customFormat="1" spans="1:11">
      <c r="A35" s="89" t="s">
        <v>59</v>
      </c>
      <c r="B35" s="90" t="s">
        <v>157</v>
      </c>
      <c r="C35" s="94">
        <v>0</v>
      </c>
      <c r="D35" s="90"/>
      <c r="E35" s="90"/>
      <c r="F35" s="95">
        <v>0</v>
      </c>
      <c r="G35" s="93">
        <f>F35/$F$5</f>
        <v>0</v>
      </c>
      <c r="K35" s="95">
        <v>0</v>
      </c>
    </row>
    <row r="36" customFormat="1" spans="1:11">
      <c r="A36" s="89" t="s">
        <v>61</v>
      </c>
      <c r="B36" s="90" t="s">
        <v>158</v>
      </c>
      <c r="C36" s="94"/>
      <c r="D36" s="90" t="s">
        <v>26</v>
      </c>
      <c r="E36" s="90"/>
      <c r="F36" s="95"/>
      <c r="G36" s="93">
        <f>F36/$F$5</f>
        <v>0</v>
      </c>
      <c r="K36" s="95"/>
    </row>
    <row r="37" customFormat="1" spans="1:11">
      <c r="A37" s="89" t="s">
        <v>61</v>
      </c>
      <c r="B37" s="90" t="s">
        <v>159</v>
      </c>
      <c r="C37" s="94"/>
      <c r="D37" s="90" t="s">
        <v>26</v>
      </c>
      <c r="E37" s="90"/>
      <c r="F37" s="95"/>
      <c r="G37" s="93">
        <f>F37/$F$5</f>
        <v>0</v>
      </c>
      <c r="K37" s="95"/>
    </row>
    <row r="38" customFormat="1" spans="1:11">
      <c r="A38" s="89" t="s">
        <v>59</v>
      </c>
      <c r="B38" s="90" t="s">
        <v>160</v>
      </c>
      <c r="C38" s="94">
        <v>0</v>
      </c>
      <c r="D38" s="90"/>
      <c r="E38" s="90"/>
      <c r="F38" s="95">
        <v>0</v>
      </c>
      <c r="G38" s="93">
        <f>F38/$F$5</f>
        <v>0</v>
      </c>
      <c r="K38" s="95">
        <v>0</v>
      </c>
    </row>
    <row r="39" customFormat="1" spans="1:11">
      <c r="A39" s="89" t="s">
        <v>61</v>
      </c>
      <c r="B39" s="90" t="s">
        <v>161</v>
      </c>
      <c r="C39" s="94"/>
      <c r="D39" s="90" t="s">
        <v>233</v>
      </c>
      <c r="E39" s="90"/>
      <c r="F39" s="95"/>
      <c r="G39" s="93">
        <f>F39/$F$5</f>
        <v>0</v>
      </c>
      <c r="K39" s="95"/>
    </row>
    <row r="40" customFormat="1" spans="1:11">
      <c r="A40" s="89" t="s">
        <v>61</v>
      </c>
      <c r="B40" s="90" t="s">
        <v>162</v>
      </c>
      <c r="C40" s="94"/>
      <c r="D40" s="90" t="s">
        <v>233</v>
      </c>
      <c r="E40" s="90"/>
      <c r="F40" s="95"/>
      <c r="G40" s="93">
        <f>F40/$F$5</f>
        <v>0</v>
      </c>
      <c r="K40" s="95"/>
    </row>
    <row r="41" customFormat="1" spans="1:11">
      <c r="A41" s="89" t="s">
        <v>61</v>
      </c>
      <c r="B41" s="90" t="s">
        <v>163</v>
      </c>
      <c r="C41" s="94"/>
      <c r="D41" s="90" t="s">
        <v>233</v>
      </c>
      <c r="E41" s="90"/>
      <c r="F41" s="95"/>
      <c r="G41" s="93">
        <f>F41/$F$5</f>
        <v>0</v>
      </c>
      <c r="K41" s="95"/>
    </row>
    <row r="42" customFormat="1" spans="1:11">
      <c r="A42" s="89" t="s">
        <v>59</v>
      </c>
      <c r="B42" s="90" t="s">
        <v>164</v>
      </c>
      <c r="C42" s="94">
        <v>0</v>
      </c>
      <c r="D42" s="90"/>
      <c r="E42" s="90"/>
      <c r="F42" s="95">
        <v>0</v>
      </c>
      <c r="G42" s="93">
        <f>F42/$F$5</f>
        <v>0</v>
      </c>
      <c r="K42" s="95">
        <v>0</v>
      </c>
    </row>
    <row r="43" customFormat="1" spans="1:11">
      <c r="A43" s="89" t="s">
        <v>61</v>
      </c>
      <c r="B43" s="90" t="s">
        <v>165</v>
      </c>
      <c r="C43" s="94"/>
      <c r="D43" s="90" t="s">
        <v>234</v>
      </c>
      <c r="E43" s="90"/>
      <c r="F43" s="95"/>
      <c r="G43" s="93">
        <f>F43/$F$5</f>
        <v>0</v>
      </c>
      <c r="K43" s="95"/>
    </row>
    <row r="44" customFormat="1" spans="1:11">
      <c r="A44" s="89" t="s">
        <v>61</v>
      </c>
      <c r="B44" s="90" t="s">
        <v>166</v>
      </c>
      <c r="C44" s="94"/>
      <c r="D44" s="90" t="s">
        <v>230</v>
      </c>
      <c r="E44" s="90"/>
      <c r="F44" s="95"/>
      <c r="G44" s="93">
        <f>F44/$F$5</f>
        <v>0</v>
      </c>
      <c r="K44" s="95"/>
    </row>
    <row r="45" customFormat="1" spans="1:11">
      <c r="A45" s="89" t="s">
        <v>59</v>
      </c>
      <c r="B45" s="90" t="s">
        <v>167</v>
      </c>
      <c r="C45" s="94">
        <v>0</v>
      </c>
      <c r="D45" s="90"/>
      <c r="E45" s="90"/>
      <c r="F45" s="95">
        <v>0</v>
      </c>
      <c r="G45" s="93">
        <f>F45/$F$5</f>
        <v>0</v>
      </c>
      <c r="K45" s="95">
        <v>0</v>
      </c>
    </row>
    <row r="46" customFormat="1" spans="1:11">
      <c r="A46" s="89" t="s">
        <v>61</v>
      </c>
      <c r="B46" s="90" t="s">
        <v>168</v>
      </c>
      <c r="C46" s="94"/>
      <c r="D46" s="90" t="s">
        <v>233</v>
      </c>
      <c r="E46" s="90"/>
      <c r="F46" s="95"/>
      <c r="G46" s="93">
        <f>F46/$F$5</f>
        <v>0</v>
      </c>
      <c r="K46" s="95"/>
    </row>
    <row r="47" customFormat="1" spans="1:11">
      <c r="A47" s="89" t="s">
        <v>61</v>
      </c>
      <c r="B47" s="90" t="s">
        <v>169</v>
      </c>
      <c r="C47" s="94"/>
      <c r="D47" s="90" t="s">
        <v>231</v>
      </c>
      <c r="E47" s="90"/>
      <c r="F47" s="95"/>
      <c r="G47" s="93">
        <f>F47/$F$5</f>
        <v>0</v>
      </c>
      <c r="K47" s="95"/>
    </row>
    <row r="48" customFormat="1" spans="1:11">
      <c r="A48" s="89" t="s">
        <v>61</v>
      </c>
      <c r="B48" s="90" t="s">
        <v>170</v>
      </c>
      <c r="C48" s="94"/>
      <c r="D48" s="90" t="s">
        <v>235</v>
      </c>
      <c r="E48" s="90"/>
      <c r="F48" s="95"/>
      <c r="G48" s="93">
        <f>F48/$F$5</f>
        <v>0</v>
      </c>
      <c r="K48" s="95"/>
    </row>
    <row r="49" customFormat="1" spans="1:11">
      <c r="A49" s="89" t="s">
        <v>59</v>
      </c>
      <c r="B49" s="90" t="s">
        <v>171</v>
      </c>
      <c r="C49" s="94">
        <v>0</v>
      </c>
      <c r="D49" s="90"/>
      <c r="E49" s="90"/>
      <c r="F49" s="95">
        <v>0</v>
      </c>
      <c r="G49" s="93">
        <f>F49/$F$5</f>
        <v>0</v>
      </c>
      <c r="K49" s="95">
        <v>0</v>
      </c>
    </row>
    <row r="50" customFormat="1" spans="1:11">
      <c r="A50" s="89" t="s">
        <v>61</v>
      </c>
      <c r="B50" s="90" t="s">
        <v>171</v>
      </c>
      <c r="C50" s="94"/>
      <c r="D50" s="90" t="s">
        <v>26</v>
      </c>
      <c r="E50" s="90"/>
      <c r="F50" s="95"/>
      <c r="G50" s="93">
        <f>F50/$F$5</f>
        <v>0</v>
      </c>
      <c r="K50" s="95"/>
    </row>
    <row r="51" customFormat="1" spans="1:11">
      <c r="A51" s="89" t="s">
        <v>57</v>
      </c>
      <c r="B51" s="90" t="s">
        <v>172</v>
      </c>
      <c r="C51" s="94">
        <v>1</v>
      </c>
      <c r="D51" s="90"/>
      <c r="E51" s="90">
        <v>1</v>
      </c>
      <c r="F51" s="95">
        <v>32</v>
      </c>
      <c r="G51" s="93">
        <f>F51/$F$5</f>
        <v>0.0135780682370979</v>
      </c>
      <c r="K51" s="95">
        <v>0</v>
      </c>
    </row>
    <row r="52" customFormat="1" spans="1:11">
      <c r="A52" s="89" t="s">
        <v>59</v>
      </c>
      <c r="B52" s="90" t="s">
        <v>173</v>
      </c>
      <c r="C52" s="94">
        <v>1</v>
      </c>
      <c r="D52" s="90"/>
      <c r="E52" s="90">
        <v>1</v>
      </c>
      <c r="F52" s="95">
        <v>32</v>
      </c>
      <c r="G52" s="93">
        <f>F52/$F$5</f>
        <v>0.0135780682370979</v>
      </c>
      <c r="K52" s="95">
        <v>0</v>
      </c>
    </row>
    <row r="53" customFormat="1" spans="1:11">
      <c r="A53" s="89" t="s">
        <v>61</v>
      </c>
      <c r="B53" s="90" t="s">
        <v>174</v>
      </c>
      <c r="C53" s="96"/>
      <c r="D53" s="90" t="s">
        <v>230</v>
      </c>
      <c r="E53" s="90"/>
      <c r="F53" s="97"/>
      <c r="G53" s="93">
        <f>F53/$F$5</f>
        <v>0</v>
      </c>
      <c r="K53" s="97"/>
    </row>
    <row r="54" customFormat="1" ht="49.7" spans="1:11">
      <c r="A54" s="89" t="s">
        <v>61</v>
      </c>
      <c r="B54" s="90" t="s">
        <v>175</v>
      </c>
      <c r="C54" s="96"/>
      <c r="D54" s="90" t="s">
        <v>232</v>
      </c>
      <c r="E54" s="90"/>
      <c r="F54" s="97"/>
      <c r="G54" s="93">
        <f>F54/$F$5</f>
        <v>0</v>
      </c>
      <c r="K54" s="97"/>
    </row>
    <row r="55" customFormat="1" spans="1:11">
      <c r="A55" s="89" t="s">
        <v>61</v>
      </c>
      <c r="B55" s="90" t="s">
        <v>176</v>
      </c>
      <c r="C55" s="96"/>
      <c r="D55" s="90" t="s">
        <v>232</v>
      </c>
      <c r="E55" s="90"/>
      <c r="F55" s="97"/>
      <c r="G55" s="93">
        <f>F55/$F$5</f>
        <v>0</v>
      </c>
      <c r="K55" s="97"/>
    </row>
    <row r="56" customFormat="1" spans="1:11">
      <c r="A56" s="89" t="s">
        <v>61</v>
      </c>
      <c r="B56" s="90" t="s">
        <v>177</v>
      </c>
      <c r="C56" s="96"/>
      <c r="D56" s="90" t="s">
        <v>232</v>
      </c>
      <c r="E56" s="90"/>
      <c r="F56" s="97"/>
      <c r="G56" s="93">
        <f>F56/$F$5</f>
        <v>0</v>
      </c>
      <c r="K56" s="97"/>
    </row>
    <row r="57" customFormat="1" spans="1:11">
      <c r="A57" s="89" t="s">
        <v>61</v>
      </c>
      <c r="B57" s="90" t="s">
        <v>178</v>
      </c>
      <c r="C57" s="96">
        <v>1</v>
      </c>
      <c r="D57" s="90" t="s">
        <v>230</v>
      </c>
      <c r="E57" s="90">
        <v>1</v>
      </c>
      <c r="F57" s="97">
        <v>32</v>
      </c>
      <c r="G57" s="93">
        <f>F57/$F$5</f>
        <v>0.0135780682370979</v>
      </c>
      <c r="K57" s="97"/>
    </row>
    <row r="58" customFormat="1" ht="24.85" spans="1:11">
      <c r="A58" s="89" t="s">
        <v>61</v>
      </c>
      <c r="B58" s="90" t="s">
        <v>185</v>
      </c>
      <c r="C58" s="96"/>
      <c r="D58" s="90" t="s">
        <v>231</v>
      </c>
      <c r="E58" s="90"/>
      <c r="F58" s="97"/>
      <c r="G58" s="93">
        <f>F58/$F$5</f>
        <v>0</v>
      </c>
      <c r="K58" s="97"/>
    </row>
    <row r="59" customFormat="1" ht="37.3" spans="1:11">
      <c r="A59" s="89" t="s">
        <v>61</v>
      </c>
      <c r="B59" s="90" t="s">
        <v>186</v>
      </c>
      <c r="C59" s="96"/>
      <c r="D59" s="90" t="s">
        <v>231</v>
      </c>
      <c r="E59" s="90"/>
      <c r="F59" s="97"/>
      <c r="G59" s="93">
        <f>F59/$F$5</f>
        <v>0</v>
      </c>
      <c r="K59" s="97"/>
    </row>
    <row r="60" customFormat="1" spans="1:11">
      <c r="A60" s="89" t="s">
        <v>61</v>
      </c>
      <c r="B60" s="90" t="s">
        <v>187</v>
      </c>
      <c r="C60" s="96"/>
      <c r="D60" s="90" t="s">
        <v>226</v>
      </c>
      <c r="E60" s="90"/>
      <c r="F60" s="97"/>
      <c r="G60" s="93">
        <f>F60/$F$5</f>
        <v>0</v>
      </c>
      <c r="K60" s="97"/>
    </row>
    <row r="61" customFormat="1" spans="1:11">
      <c r="A61" s="89" t="s">
        <v>61</v>
      </c>
      <c r="B61" s="90" t="s">
        <v>188</v>
      </c>
      <c r="C61" s="96"/>
      <c r="D61" s="90" t="s">
        <v>232</v>
      </c>
      <c r="E61" s="90"/>
      <c r="F61" s="97"/>
      <c r="G61" s="93">
        <f>F61/$F$5</f>
        <v>0</v>
      </c>
      <c r="K61" s="97"/>
    </row>
    <row r="62" customFormat="1" spans="1:11">
      <c r="A62" s="90" t="s">
        <v>59</v>
      </c>
      <c r="B62" s="90" t="s">
        <v>189</v>
      </c>
      <c r="C62" s="96"/>
      <c r="D62" s="90"/>
      <c r="E62" s="90"/>
      <c r="F62" s="97"/>
      <c r="G62" s="93">
        <f>F62/$F$5</f>
        <v>0</v>
      </c>
      <c r="K62" s="97">
        <v>0</v>
      </c>
    </row>
    <row r="63" customFormat="1" spans="1:11">
      <c r="A63" s="89" t="s">
        <v>61</v>
      </c>
      <c r="B63" s="90" t="s">
        <v>190</v>
      </c>
      <c r="C63" s="96"/>
      <c r="D63" s="90" t="s">
        <v>236</v>
      </c>
      <c r="E63" s="90"/>
      <c r="F63" s="97"/>
      <c r="G63" s="93">
        <f>F63/$F$5</f>
        <v>0</v>
      </c>
      <c r="K63" s="97"/>
    </row>
    <row r="64" customFormat="1" spans="1:11">
      <c r="A64" s="89" t="s">
        <v>61</v>
      </c>
      <c r="B64" s="90" t="s">
        <v>191</v>
      </c>
      <c r="C64" s="96"/>
      <c r="D64" s="90" t="s">
        <v>232</v>
      </c>
      <c r="E64" s="90"/>
      <c r="F64" s="97"/>
      <c r="G64" s="93">
        <f>F64/$F$5</f>
        <v>0</v>
      </c>
      <c r="K64" s="97"/>
    </row>
    <row r="65" customFormat="1" spans="1:11">
      <c r="A65" s="89" t="s">
        <v>61</v>
      </c>
      <c r="B65" s="90" t="s">
        <v>192</v>
      </c>
      <c r="C65" s="96"/>
      <c r="D65" s="90" t="s">
        <v>231</v>
      </c>
      <c r="E65" s="90"/>
      <c r="F65" s="97"/>
      <c r="G65" s="93">
        <f>F65/$F$5</f>
        <v>0</v>
      </c>
      <c r="K65" s="97"/>
    </row>
    <row r="66" customFormat="1" spans="1:11">
      <c r="A66" s="89" t="s">
        <v>61</v>
      </c>
      <c r="B66" s="90" t="s">
        <v>193</v>
      </c>
      <c r="C66" s="96"/>
      <c r="D66" s="90" t="s">
        <v>230</v>
      </c>
      <c r="E66" s="90"/>
      <c r="F66" s="97"/>
      <c r="G66" s="93">
        <f>F66/$F$5</f>
        <v>0</v>
      </c>
      <c r="K66" s="97"/>
    </row>
    <row r="67" customFormat="1" spans="1:11">
      <c r="A67" s="90" t="s">
        <v>59</v>
      </c>
      <c r="B67" s="90" t="s">
        <v>194</v>
      </c>
      <c r="C67" s="98"/>
      <c r="D67" s="90"/>
      <c r="E67" s="90"/>
      <c r="F67" s="99"/>
      <c r="G67" s="93">
        <f>F67/$F$5</f>
        <v>0</v>
      </c>
      <c r="K67" s="99">
        <v>0</v>
      </c>
    </row>
    <row r="68" customFormat="1" spans="1:11">
      <c r="A68" s="89" t="s">
        <v>61</v>
      </c>
      <c r="B68" s="90" t="s">
        <v>195</v>
      </c>
      <c r="C68" s="96"/>
      <c r="D68" s="90" t="s">
        <v>231</v>
      </c>
      <c r="E68" s="90"/>
      <c r="F68" s="97"/>
      <c r="G68" s="93">
        <f>F68/$F$5</f>
        <v>0</v>
      </c>
      <c r="K68" s="97"/>
    </row>
    <row r="69" customFormat="1" spans="1:11">
      <c r="A69" s="89" t="s">
        <v>61</v>
      </c>
      <c r="B69" s="90" t="s">
        <v>196</v>
      </c>
      <c r="C69" s="96"/>
      <c r="D69" s="90" t="s">
        <v>231</v>
      </c>
      <c r="E69" s="90"/>
      <c r="F69" s="97"/>
      <c r="G69" s="93">
        <f>F69/$F$5</f>
        <v>0</v>
      </c>
      <c r="K69" s="97"/>
    </row>
    <row r="70" customFormat="1" ht="24.85" spans="1:11">
      <c r="A70" s="89" t="s">
        <v>61</v>
      </c>
      <c r="B70" s="90" t="s">
        <v>197</v>
      </c>
      <c r="C70" s="96"/>
      <c r="D70" s="90" t="s">
        <v>231</v>
      </c>
      <c r="E70" s="90"/>
      <c r="F70" s="97"/>
      <c r="G70" s="93">
        <f>F70/$F$5</f>
        <v>0</v>
      </c>
      <c r="K70" s="97"/>
    </row>
    <row r="71" customFormat="1" spans="1:11">
      <c r="A71" s="89" t="s">
        <v>61</v>
      </c>
      <c r="B71" s="90" t="s">
        <v>198</v>
      </c>
      <c r="C71" s="96"/>
      <c r="D71" s="90" t="s">
        <v>231</v>
      </c>
      <c r="E71" s="90"/>
      <c r="F71" s="97"/>
      <c r="G71" s="93">
        <f>F71/$F$5</f>
        <v>0</v>
      </c>
      <c r="K71" s="97"/>
    </row>
    <row r="72" customFormat="1" spans="1:11">
      <c r="A72" s="89" t="s">
        <v>61</v>
      </c>
      <c r="B72" s="90" t="s">
        <v>199</v>
      </c>
      <c r="C72" s="96"/>
      <c r="D72" s="90" t="s">
        <v>231</v>
      </c>
      <c r="E72" s="90"/>
      <c r="F72" s="97"/>
      <c r="G72" s="93">
        <f>F72/$F$5</f>
        <v>0</v>
      </c>
      <c r="K72" s="97"/>
    </row>
    <row r="73" customFormat="1" ht="37.3" spans="1:11">
      <c r="A73" s="89" t="s">
        <v>61</v>
      </c>
      <c r="B73" s="90" t="s">
        <v>200</v>
      </c>
      <c r="C73" s="96"/>
      <c r="D73" s="90" t="s">
        <v>231</v>
      </c>
      <c r="E73" s="90"/>
      <c r="F73" s="97"/>
      <c r="G73" s="93">
        <f>F73/$F$5</f>
        <v>0</v>
      </c>
      <c r="K73" s="97"/>
    </row>
    <row r="74" customFormat="1" spans="1:11">
      <c r="A74" s="89" t="s">
        <v>57</v>
      </c>
      <c r="B74" s="90" t="s">
        <v>201</v>
      </c>
      <c r="C74" s="96"/>
      <c r="D74" s="90"/>
      <c r="E74" s="90"/>
      <c r="F74" s="97"/>
      <c r="G74" s="93">
        <f>F74/$F$5</f>
        <v>0</v>
      </c>
      <c r="K74" s="97">
        <v>0</v>
      </c>
    </row>
    <row r="75" customFormat="1" spans="1:11">
      <c r="A75" s="89" t="s">
        <v>59</v>
      </c>
      <c r="B75" s="90" t="s">
        <v>201</v>
      </c>
      <c r="C75" s="96"/>
      <c r="D75" s="90"/>
      <c r="E75" s="90"/>
      <c r="F75" s="97"/>
      <c r="G75" s="93">
        <f>F75/$F$5</f>
        <v>0</v>
      </c>
      <c r="K75" s="97">
        <v>0</v>
      </c>
    </row>
    <row r="76" customFormat="1" spans="1:11">
      <c r="A76" s="89" t="s">
        <v>61</v>
      </c>
      <c r="B76" s="90" t="s">
        <v>202</v>
      </c>
      <c r="C76" s="96"/>
      <c r="D76" s="90" t="s">
        <v>26</v>
      </c>
      <c r="E76" s="90"/>
      <c r="F76" s="97"/>
      <c r="G76" s="93">
        <f>F76/$F$5</f>
        <v>0</v>
      </c>
      <c r="K76" s="97"/>
    </row>
    <row r="77" customFormat="1" spans="1:11">
      <c r="A77" s="89" t="s">
        <v>61</v>
      </c>
      <c r="B77" s="90" t="s">
        <v>203</v>
      </c>
      <c r="C77" s="96"/>
      <c r="D77" s="90" t="s">
        <v>231</v>
      </c>
      <c r="E77" s="90"/>
      <c r="F77" s="97"/>
      <c r="G77" s="93">
        <f>F77/$F$5</f>
        <v>0</v>
      </c>
      <c r="K77" s="97"/>
    </row>
    <row r="78" customFormat="1" spans="1:11">
      <c r="A78" s="89" t="s">
        <v>61</v>
      </c>
      <c r="B78" s="90" t="s">
        <v>204</v>
      </c>
      <c r="C78" s="96"/>
      <c r="D78" s="90" t="s">
        <v>230</v>
      </c>
      <c r="E78" s="90"/>
      <c r="F78" s="97"/>
      <c r="G78" s="93">
        <f>F78/$F$5</f>
        <v>0</v>
      </c>
      <c r="K78" s="97"/>
    </row>
    <row r="79" customFormat="1" spans="1:11">
      <c r="A79" s="89" t="s">
        <v>61</v>
      </c>
      <c r="B79" s="90" t="s">
        <v>205</v>
      </c>
      <c r="C79" s="96"/>
      <c r="D79" s="90" t="s">
        <v>230</v>
      </c>
      <c r="E79" s="90"/>
      <c r="F79" s="97"/>
      <c r="G79" s="93">
        <f>F79/$F$5</f>
        <v>0</v>
      </c>
      <c r="K79" s="97"/>
    </row>
    <row r="80" customFormat="1" spans="1:11">
      <c r="A80" s="89" t="s">
        <v>61</v>
      </c>
      <c r="B80" s="90" t="s">
        <v>206</v>
      </c>
      <c r="C80" s="96"/>
      <c r="D80" s="90" t="s">
        <v>230</v>
      </c>
      <c r="E80" s="90"/>
      <c r="F80" s="97"/>
      <c r="G80" s="93">
        <f>F80/$F$5</f>
        <v>0</v>
      </c>
      <c r="K80" s="97"/>
    </row>
    <row r="81" customFormat="1" spans="1:11">
      <c r="A81" s="89" t="s">
        <v>61</v>
      </c>
      <c r="B81" s="90" t="s">
        <v>207</v>
      </c>
      <c r="C81" s="96"/>
      <c r="D81" s="90" t="s">
        <v>226</v>
      </c>
      <c r="E81" s="90"/>
      <c r="F81" s="97"/>
      <c r="G81" s="93">
        <f>F81/$F$5</f>
        <v>0</v>
      </c>
      <c r="K81" s="97"/>
    </row>
    <row r="82" customFormat="1" spans="1:11">
      <c r="A82" s="89" t="s">
        <v>57</v>
      </c>
      <c r="B82" s="90" t="s">
        <v>208</v>
      </c>
      <c r="C82" s="96"/>
      <c r="D82" s="90"/>
      <c r="E82" s="90"/>
      <c r="F82" s="97"/>
      <c r="G82" s="93">
        <f>F82/$F$5</f>
        <v>0</v>
      </c>
      <c r="K82" s="97">
        <v>0</v>
      </c>
    </row>
    <row r="83" customFormat="1" spans="1:11">
      <c r="A83" s="90" t="s">
        <v>59</v>
      </c>
      <c r="B83" s="90" t="s">
        <v>209</v>
      </c>
      <c r="C83" s="96"/>
      <c r="D83" s="90"/>
      <c r="E83" s="90"/>
      <c r="F83" s="97"/>
      <c r="G83" s="93">
        <f>F83/$F$5</f>
        <v>0</v>
      </c>
      <c r="K83" s="97">
        <v>0</v>
      </c>
    </row>
    <row r="84" customFormat="1" spans="1:11">
      <c r="A84" s="89" t="s">
        <v>61</v>
      </c>
      <c r="B84" s="90" t="s">
        <v>210</v>
      </c>
      <c r="C84" s="96"/>
      <c r="D84" s="90" t="s">
        <v>237</v>
      </c>
      <c r="E84" s="90"/>
      <c r="F84" s="97"/>
      <c r="G84" s="93">
        <f>F84/$F$5</f>
        <v>0</v>
      </c>
      <c r="K84" s="97"/>
    </row>
    <row r="85" customFormat="1" spans="1:11">
      <c r="A85" s="90" t="s">
        <v>59</v>
      </c>
      <c r="B85" s="90" t="s">
        <v>211</v>
      </c>
      <c r="C85" s="96"/>
      <c r="D85" s="90"/>
      <c r="E85" s="90"/>
      <c r="F85" s="97"/>
      <c r="G85" s="93">
        <f>F85/$F$5</f>
        <v>0</v>
      </c>
      <c r="K85" s="97">
        <v>0</v>
      </c>
    </row>
    <row r="86" customFormat="1" spans="1:11">
      <c r="A86" s="89" t="s">
        <v>61</v>
      </c>
      <c r="B86" s="90" t="s">
        <v>212</v>
      </c>
      <c r="C86" s="96"/>
      <c r="D86" s="90" t="s">
        <v>26</v>
      </c>
      <c r="E86" s="90"/>
      <c r="F86" s="97"/>
      <c r="G86" s="93">
        <f>F86/$F$5</f>
        <v>0</v>
      </c>
      <c r="K86" s="97"/>
    </row>
    <row r="87" customFormat="1" spans="1:11">
      <c r="A87" s="90" t="s">
        <v>59</v>
      </c>
      <c r="B87" s="90" t="s">
        <v>213</v>
      </c>
      <c r="C87" s="96"/>
      <c r="D87" s="90"/>
      <c r="E87" s="90"/>
      <c r="F87" s="97"/>
      <c r="G87" s="93">
        <f>F87/$F$5</f>
        <v>0</v>
      </c>
      <c r="K87" s="97">
        <v>0</v>
      </c>
    </row>
    <row r="88" customFormat="1" spans="1:11">
      <c r="A88" s="89" t="s">
        <v>61</v>
      </c>
      <c r="B88" s="90" t="s">
        <v>214</v>
      </c>
      <c r="C88" s="96"/>
      <c r="D88" s="90" t="s">
        <v>236</v>
      </c>
      <c r="E88" s="90"/>
      <c r="F88" s="97"/>
      <c r="G88" s="93">
        <f>F88/$F$5</f>
        <v>0</v>
      </c>
      <c r="K88" s="97"/>
    </row>
    <row r="89" customFormat="1" spans="1:11">
      <c r="A89" s="89" t="s">
        <v>57</v>
      </c>
      <c r="B89" s="90" t="s">
        <v>215</v>
      </c>
      <c r="C89" s="96"/>
      <c r="D89" s="90"/>
      <c r="E89" s="90"/>
      <c r="F89" s="97"/>
      <c r="G89" s="93">
        <f>F89/$F$5</f>
        <v>0</v>
      </c>
      <c r="K89" s="97">
        <v>0</v>
      </c>
    </row>
    <row r="90" customFormat="1" spans="1:11">
      <c r="A90" s="89" t="s">
        <v>59</v>
      </c>
      <c r="B90" s="90" t="s">
        <v>215</v>
      </c>
      <c r="C90" s="96"/>
      <c r="D90" s="90"/>
      <c r="E90" s="90"/>
      <c r="F90" s="97"/>
      <c r="G90" s="93">
        <f>F90/$F$5</f>
        <v>0</v>
      </c>
      <c r="K90" s="97">
        <v>0</v>
      </c>
    </row>
    <row r="91" customFormat="1" spans="1:11">
      <c r="A91" s="89" t="s">
        <v>61</v>
      </c>
      <c r="B91" s="90" t="s">
        <v>215</v>
      </c>
      <c r="C91" s="96"/>
      <c r="D91" s="90" t="s">
        <v>230</v>
      </c>
      <c r="E91" s="90"/>
      <c r="F91" s="97"/>
      <c r="G91" s="93">
        <f>F91/$F$5</f>
        <v>0</v>
      </c>
      <c r="K91" s="97"/>
    </row>
    <row r="92" customFormat="1" spans="1:11">
      <c r="A92" s="89" t="s">
        <v>57</v>
      </c>
      <c r="B92" s="90" t="s">
        <v>216</v>
      </c>
      <c r="C92" s="96"/>
      <c r="D92" s="90"/>
      <c r="E92" s="90"/>
      <c r="F92" s="97"/>
      <c r="G92" s="93">
        <f>F92/$F$5</f>
        <v>0</v>
      </c>
      <c r="K92" s="97">
        <v>0</v>
      </c>
    </row>
    <row r="93" customFormat="1" spans="1:11">
      <c r="A93" s="89" t="s">
        <v>59</v>
      </c>
      <c r="B93" s="90" t="s">
        <v>216</v>
      </c>
      <c r="C93" s="96"/>
      <c r="D93" s="90"/>
      <c r="E93" s="90"/>
      <c r="F93" s="97"/>
      <c r="G93" s="93">
        <f>F93/$F$5</f>
        <v>0</v>
      </c>
      <c r="K93" s="97">
        <v>0</v>
      </c>
    </row>
    <row r="94" customFormat="1" spans="1:11">
      <c r="A94" s="89" t="s">
        <v>61</v>
      </c>
      <c r="B94" s="90" t="s">
        <v>217</v>
      </c>
      <c r="C94" s="96"/>
      <c r="D94" s="90" t="s">
        <v>231</v>
      </c>
      <c r="E94" s="90"/>
      <c r="F94" s="97"/>
      <c r="G94" s="93">
        <f>F94/$F$5</f>
        <v>0</v>
      </c>
      <c r="K94" s="97"/>
    </row>
    <row r="95" customFormat="1" spans="1:11">
      <c r="A95" s="89" t="s">
        <v>61</v>
      </c>
      <c r="B95" s="90" t="s">
        <v>218</v>
      </c>
      <c r="C95" s="96"/>
      <c r="D95" s="90" t="s">
        <v>25</v>
      </c>
      <c r="E95" s="90"/>
      <c r="F95" s="97"/>
      <c r="G95" s="93">
        <f>F95/$F$5</f>
        <v>0</v>
      </c>
      <c r="K95" s="97"/>
    </row>
    <row r="96" customFormat="1" spans="1:11">
      <c r="A96" s="89" t="s">
        <v>61</v>
      </c>
      <c r="B96" s="90" t="s">
        <v>219</v>
      </c>
      <c r="C96" s="96"/>
      <c r="D96" s="90"/>
      <c r="E96" s="90"/>
      <c r="F96" s="97"/>
      <c r="G96" s="93">
        <f>F96/$F$5</f>
        <v>0</v>
      </c>
      <c r="K96" s="97"/>
    </row>
  </sheetData>
  <autoFilter ref="A4:K96">
    <extLst/>
  </autoFilter>
  <mergeCells count="7">
    <mergeCell ref="A2:G2"/>
    <mergeCell ref="D3:E3"/>
    <mergeCell ref="F3:G3"/>
    <mergeCell ref="A5:B5"/>
    <mergeCell ref="A3:A4"/>
    <mergeCell ref="B3:B4"/>
    <mergeCell ref="C3:C4"/>
  </mergeCells>
  <printOptions horizontalCentered="1"/>
  <pageMargins left="0.554861111111111" right="0.554861111111111" top="0.66875" bottom="0.393055555555556" header="0.5" footer="0.314583333333333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O69"/>
  <sheetViews>
    <sheetView workbookViewId="0">
      <selection activeCell="W6" sqref="W6"/>
    </sheetView>
  </sheetViews>
  <sheetFormatPr defaultColWidth="9" defaultRowHeight="14.1"/>
  <cols>
    <col min="1" max="1" width="7.25225225225225" customWidth="1"/>
    <col min="2" max="2" width="27.3783783783784" customWidth="1"/>
    <col min="3" max="3" width="10" customWidth="1"/>
    <col min="4" max="4" width="6.63963963963964" customWidth="1"/>
    <col min="7" max="7" width="13.6396396396396" customWidth="1"/>
    <col min="9" max="9" width="7.88288288288288" customWidth="1"/>
    <col min="10" max="10" width="39.7567567567568" customWidth="1"/>
    <col min="11" max="11" width="10.3783783783784" customWidth="1"/>
    <col min="12" max="12" width="7.37837837837838" customWidth="1"/>
    <col min="15" max="15" width="18.3783783783784" customWidth="1"/>
  </cols>
  <sheetData>
    <row r="1" ht="32" customHeight="1" spans="1:15">
      <c r="A1" s="1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3</v>
      </c>
      <c r="B2" s="2" t="s">
        <v>221</v>
      </c>
      <c r="C2" s="2" t="s">
        <v>13</v>
      </c>
      <c r="D2" s="3" t="s">
        <v>222</v>
      </c>
      <c r="E2" s="4"/>
      <c r="F2" s="5" t="s">
        <v>223</v>
      </c>
      <c r="G2" s="6"/>
      <c r="I2" s="2" t="s">
        <v>3</v>
      </c>
      <c r="J2" s="2" t="s">
        <v>221</v>
      </c>
      <c r="K2" s="2" t="s">
        <v>13</v>
      </c>
      <c r="L2" s="3" t="s">
        <v>222</v>
      </c>
      <c r="M2" s="4"/>
      <c r="N2" s="3" t="s">
        <v>223</v>
      </c>
      <c r="O2" s="4"/>
    </row>
    <row r="3" ht="38" customHeight="1" spans="1:15">
      <c r="A3" s="2"/>
      <c r="B3" s="2"/>
      <c r="C3" s="7"/>
      <c r="D3" s="2" t="s">
        <v>224</v>
      </c>
      <c r="E3" s="8" t="s">
        <v>225</v>
      </c>
      <c r="F3" s="5" t="s">
        <v>226</v>
      </c>
      <c r="G3" s="6" t="s">
        <v>227</v>
      </c>
      <c r="I3" s="2"/>
      <c r="J3" s="2"/>
      <c r="K3" s="2"/>
      <c r="L3" s="2" t="s">
        <v>224</v>
      </c>
      <c r="M3" s="2" t="s">
        <v>225</v>
      </c>
      <c r="N3" s="5" t="s">
        <v>226</v>
      </c>
      <c r="O3" s="6" t="s">
        <v>227</v>
      </c>
    </row>
    <row r="4" spans="1:15">
      <c r="A4" s="9" t="s">
        <v>56</v>
      </c>
      <c r="B4" s="10"/>
      <c r="C4" s="11"/>
      <c r="D4" s="12"/>
      <c r="E4" s="13"/>
      <c r="F4" s="14"/>
      <c r="G4" s="15"/>
      <c r="I4" s="50"/>
      <c r="J4" s="50"/>
      <c r="K4" s="50"/>
      <c r="L4" s="51"/>
      <c r="M4" s="51"/>
      <c r="N4" s="51"/>
      <c r="O4" s="51"/>
    </row>
    <row r="5" spans="1:15">
      <c r="A5" s="16" t="s">
        <v>239</v>
      </c>
      <c r="B5" s="17" t="s">
        <v>58</v>
      </c>
      <c r="C5" s="18"/>
      <c r="D5" s="19"/>
      <c r="E5" s="20"/>
      <c r="F5" s="21"/>
      <c r="G5" s="22"/>
      <c r="I5" s="16" t="s">
        <v>240</v>
      </c>
      <c r="J5" s="17" t="s">
        <v>172</v>
      </c>
      <c r="K5" s="18"/>
      <c r="L5" s="19"/>
      <c r="M5" s="49"/>
      <c r="N5" s="21"/>
      <c r="O5" s="22"/>
    </row>
    <row r="6" spans="1:15">
      <c r="A6" s="23" t="s">
        <v>241</v>
      </c>
      <c r="B6" s="24" t="s">
        <v>60</v>
      </c>
      <c r="C6" s="25"/>
      <c r="D6" s="26"/>
      <c r="E6" s="27"/>
      <c r="F6" s="28"/>
      <c r="G6" s="29"/>
      <c r="I6" s="41" t="s">
        <v>241</v>
      </c>
      <c r="J6" s="52" t="s">
        <v>242</v>
      </c>
      <c r="K6" s="42"/>
      <c r="L6" s="43"/>
      <c r="M6" s="53"/>
      <c r="N6" s="45"/>
      <c r="O6" s="46"/>
    </row>
    <row r="7" spans="1:15">
      <c r="A7" s="30">
        <v>1</v>
      </c>
      <c r="B7" s="31" t="s">
        <v>62</v>
      </c>
      <c r="C7" s="32"/>
      <c r="D7" s="33"/>
      <c r="E7" s="34"/>
      <c r="F7" s="35"/>
      <c r="G7" s="15"/>
      <c r="I7" s="30">
        <v>1</v>
      </c>
      <c r="J7" s="47" t="s">
        <v>243</v>
      </c>
      <c r="K7" s="32"/>
      <c r="L7" s="33"/>
      <c r="M7" s="54"/>
      <c r="N7" s="35"/>
      <c r="O7" s="15"/>
    </row>
    <row r="8" spans="1:15">
      <c r="A8" s="36" t="s">
        <v>244</v>
      </c>
      <c r="B8" s="31" t="s">
        <v>245</v>
      </c>
      <c r="C8" s="32"/>
      <c r="D8" s="33"/>
      <c r="E8" s="34"/>
      <c r="F8" s="35"/>
      <c r="G8" s="15"/>
      <c r="I8" s="30">
        <v>2</v>
      </c>
      <c r="J8" s="55" t="s">
        <v>246</v>
      </c>
      <c r="K8" s="32"/>
      <c r="L8" s="33"/>
      <c r="M8" s="54"/>
      <c r="N8" s="35"/>
      <c r="O8" s="15"/>
    </row>
    <row r="9" ht="18" customHeight="1" spans="1:15">
      <c r="A9" s="36" t="s">
        <v>247</v>
      </c>
      <c r="B9" s="31" t="s">
        <v>248</v>
      </c>
      <c r="C9" s="32"/>
      <c r="D9" s="33"/>
      <c r="E9" s="34"/>
      <c r="F9" s="35"/>
      <c r="G9" s="15"/>
      <c r="I9" s="30">
        <v>3</v>
      </c>
      <c r="J9" s="37" t="s">
        <v>176</v>
      </c>
      <c r="K9" s="32"/>
      <c r="L9" s="33"/>
      <c r="M9" s="54"/>
      <c r="N9" s="35"/>
      <c r="O9" s="15"/>
    </row>
    <row r="10" ht="18" customHeight="1" spans="1:15">
      <c r="A10" s="30">
        <v>2</v>
      </c>
      <c r="B10" s="31" t="s">
        <v>77</v>
      </c>
      <c r="C10" s="32"/>
      <c r="D10" s="33"/>
      <c r="E10" s="34"/>
      <c r="F10" s="35"/>
      <c r="G10" s="15"/>
      <c r="I10" s="30">
        <v>4</v>
      </c>
      <c r="J10" s="37" t="s">
        <v>249</v>
      </c>
      <c r="K10" s="32"/>
      <c r="L10" s="33"/>
      <c r="M10" s="54"/>
      <c r="N10" s="35"/>
      <c r="O10" s="15"/>
    </row>
    <row r="11" ht="27" customHeight="1" spans="1:15">
      <c r="A11" s="36" t="s">
        <v>244</v>
      </c>
      <c r="B11" s="10" t="s">
        <v>250</v>
      </c>
      <c r="C11" s="32"/>
      <c r="D11" s="33"/>
      <c r="E11" s="34"/>
      <c r="F11" s="35"/>
      <c r="G11" s="15"/>
      <c r="I11" s="30">
        <v>5</v>
      </c>
      <c r="J11" s="56" t="s">
        <v>251</v>
      </c>
      <c r="K11" s="32"/>
      <c r="L11" s="33"/>
      <c r="M11" s="54"/>
      <c r="N11" s="35"/>
      <c r="O11" s="15"/>
    </row>
    <row r="12" ht="27" customHeight="1" spans="1:15">
      <c r="A12" s="36" t="s">
        <v>247</v>
      </c>
      <c r="B12" s="10" t="s">
        <v>252</v>
      </c>
      <c r="C12" s="32"/>
      <c r="D12" s="33"/>
      <c r="E12" s="34"/>
      <c r="F12" s="35"/>
      <c r="G12" s="15"/>
      <c r="I12" s="30">
        <v>6</v>
      </c>
      <c r="J12" s="37" t="s">
        <v>253</v>
      </c>
      <c r="K12" s="32"/>
      <c r="L12" s="33"/>
      <c r="M12" s="54"/>
      <c r="N12" s="35"/>
      <c r="O12" s="15"/>
    </row>
    <row r="13" ht="27" customHeight="1" spans="1:15">
      <c r="A13" s="36" t="s">
        <v>254</v>
      </c>
      <c r="B13" s="10" t="s">
        <v>255</v>
      </c>
      <c r="C13" s="32"/>
      <c r="D13" s="33"/>
      <c r="E13" s="34"/>
      <c r="F13" s="35"/>
      <c r="G13" s="15"/>
      <c r="I13" s="30">
        <v>7</v>
      </c>
      <c r="J13" s="57" t="s">
        <v>186</v>
      </c>
      <c r="K13" s="32"/>
      <c r="L13" s="33"/>
      <c r="M13" s="54"/>
      <c r="N13" s="35"/>
      <c r="O13" s="15"/>
    </row>
    <row r="14" ht="18" customHeight="1" spans="1:15">
      <c r="A14" s="36" t="s">
        <v>256</v>
      </c>
      <c r="B14" s="10" t="s">
        <v>257</v>
      </c>
      <c r="C14" s="32"/>
      <c r="D14" s="33"/>
      <c r="E14" s="34"/>
      <c r="F14" s="35"/>
      <c r="G14" s="15"/>
      <c r="I14" s="30">
        <v>8</v>
      </c>
      <c r="J14" s="47" t="s">
        <v>187</v>
      </c>
      <c r="K14" s="32"/>
      <c r="L14" s="33"/>
      <c r="M14" s="54"/>
      <c r="N14" s="35"/>
      <c r="O14" s="15"/>
    </row>
    <row r="15" ht="18" customHeight="1" spans="1:15">
      <c r="A15" s="30">
        <v>3</v>
      </c>
      <c r="B15" s="31" t="s">
        <v>78</v>
      </c>
      <c r="C15" s="32"/>
      <c r="D15" s="33"/>
      <c r="E15" s="34"/>
      <c r="F15" s="35"/>
      <c r="G15" s="15"/>
      <c r="I15" s="30">
        <v>9</v>
      </c>
      <c r="J15" s="47" t="s">
        <v>216</v>
      </c>
      <c r="K15" s="32"/>
      <c r="L15" s="33"/>
      <c r="M15" s="54"/>
      <c r="N15" s="35"/>
      <c r="O15" s="15"/>
    </row>
    <row r="16" ht="18" customHeight="1" spans="1:15">
      <c r="A16" s="30">
        <v>4</v>
      </c>
      <c r="B16" s="31" t="s">
        <v>79</v>
      </c>
      <c r="C16" s="32"/>
      <c r="D16" s="33"/>
      <c r="E16" s="34"/>
      <c r="F16" s="35"/>
      <c r="G16" s="15"/>
      <c r="I16" s="58" t="s">
        <v>258</v>
      </c>
      <c r="J16" s="52" t="s">
        <v>189</v>
      </c>
      <c r="K16" s="52"/>
      <c r="L16" s="52"/>
      <c r="M16" s="52"/>
      <c r="N16" s="52"/>
      <c r="O16" s="52"/>
    </row>
    <row r="17" ht="24" customHeight="1" spans="1:15">
      <c r="A17" s="36" t="s">
        <v>244</v>
      </c>
      <c r="B17" s="10" t="s">
        <v>259</v>
      </c>
      <c r="C17" s="32"/>
      <c r="D17" s="33"/>
      <c r="E17" s="34"/>
      <c r="F17" s="35"/>
      <c r="G17" s="15"/>
      <c r="I17" s="30">
        <v>1</v>
      </c>
      <c r="J17" s="37" t="s">
        <v>190</v>
      </c>
      <c r="K17" s="32"/>
      <c r="L17" s="33"/>
      <c r="M17" s="54"/>
      <c r="N17" s="35"/>
      <c r="O17" s="15"/>
    </row>
    <row r="18" ht="24" customHeight="1" spans="1:15">
      <c r="A18" s="36" t="s">
        <v>247</v>
      </c>
      <c r="B18" s="10" t="s">
        <v>260</v>
      </c>
      <c r="C18" s="32"/>
      <c r="D18" s="33"/>
      <c r="E18" s="34"/>
      <c r="F18" s="35"/>
      <c r="G18" s="15"/>
      <c r="I18" s="30">
        <v>2</v>
      </c>
      <c r="J18" s="37" t="s">
        <v>191</v>
      </c>
      <c r="K18" s="32"/>
      <c r="L18" s="33"/>
      <c r="M18" s="54"/>
      <c r="N18" s="35"/>
      <c r="O18" s="15"/>
    </row>
    <row r="19" ht="24" customHeight="1" spans="1:15">
      <c r="A19" s="36" t="s">
        <v>254</v>
      </c>
      <c r="B19" s="10" t="s">
        <v>261</v>
      </c>
      <c r="C19" s="32"/>
      <c r="D19" s="33"/>
      <c r="E19" s="34"/>
      <c r="F19" s="35"/>
      <c r="G19" s="15"/>
      <c r="I19" s="30">
        <v>3</v>
      </c>
      <c r="J19" s="37" t="s">
        <v>192</v>
      </c>
      <c r="K19" s="32"/>
      <c r="L19" s="33"/>
      <c r="M19" s="54"/>
      <c r="N19" s="35"/>
      <c r="O19" s="15"/>
    </row>
    <row r="20" ht="24" customHeight="1" spans="1:15">
      <c r="A20" s="36" t="s">
        <v>256</v>
      </c>
      <c r="B20" s="10" t="s">
        <v>262</v>
      </c>
      <c r="C20" s="32"/>
      <c r="D20" s="33"/>
      <c r="E20" s="34"/>
      <c r="F20" s="35"/>
      <c r="G20" s="15"/>
      <c r="I20" s="30">
        <v>4</v>
      </c>
      <c r="J20" s="37" t="s">
        <v>193</v>
      </c>
      <c r="K20" s="32"/>
      <c r="L20" s="33"/>
      <c r="M20" s="54"/>
      <c r="N20" s="35"/>
      <c r="O20" s="15"/>
    </row>
    <row r="21" spans="1:15">
      <c r="A21" s="30">
        <v>5</v>
      </c>
      <c r="B21" s="31" t="s">
        <v>80</v>
      </c>
      <c r="C21" s="32"/>
      <c r="D21" s="33"/>
      <c r="E21" s="34"/>
      <c r="F21" s="35"/>
      <c r="G21" s="15"/>
      <c r="I21" s="58" t="s">
        <v>263</v>
      </c>
      <c r="J21" s="52" t="s">
        <v>194</v>
      </c>
      <c r="K21" s="52"/>
      <c r="L21" s="52"/>
      <c r="M21" s="52"/>
      <c r="N21" s="52"/>
      <c r="O21" s="52"/>
    </row>
    <row r="22" ht="22" customHeight="1" spans="1:15">
      <c r="A22" s="30">
        <v>6</v>
      </c>
      <c r="B22" s="31" t="s">
        <v>264</v>
      </c>
      <c r="C22" s="32"/>
      <c r="D22" s="33"/>
      <c r="E22" s="34"/>
      <c r="F22" s="35"/>
      <c r="G22" s="15"/>
      <c r="I22" s="30">
        <v>1</v>
      </c>
      <c r="J22" s="56" t="s">
        <v>265</v>
      </c>
      <c r="K22" s="32"/>
      <c r="L22" s="33"/>
      <c r="M22" s="54"/>
      <c r="N22" s="35"/>
      <c r="O22" s="15"/>
    </row>
    <row r="23" ht="29" customHeight="1" spans="1:15">
      <c r="A23" s="30">
        <v>7</v>
      </c>
      <c r="B23" s="37" t="s">
        <v>266</v>
      </c>
      <c r="C23" s="32"/>
      <c r="D23" s="33"/>
      <c r="E23" s="34"/>
      <c r="F23" s="35"/>
      <c r="G23" s="15"/>
      <c r="I23" s="30">
        <v>2</v>
      </c>
      <c r="J23" s="37" t="s">
        <v>196</v>
      </c>
      <c r="K23" s="32"/>
      <c r="L23" s="33"/>
      <c r="M23" s="54"/>
      <c r="N23" s="35"/>
      <c r="O23" s="15"/>
    </row>
    <row r="24" ht="29" customHeight="1" spans="1:15">
      <c r="A24" s="23" t="s">
        <v>258</v>
      </c>
      <c r="B24" s="38" t="s">
        <v>82</v>
      </c>
      <c r="C24" s="25"/>
      <c r="D24" s="26"/>
      <c r="E24" s="27"/>
      <c r="F24" s="28"/>
      <c r="G24" s="29"/>
      <c r="I24" s="30">
        <v>3</v>
      </c>
      <c r="J24" s="37" t="s">
        <v>197</v>
      </c>
      <c r="K24" s="32"/>
      <c r="L24" s="33"/>
      <c r="M24" s="54"/>
      <c r="N24" s="35"/>
      <c r="O24" s="15"/>
    </row>
    <row r="25" ht="29" customHeight="1" spans="1:15">
      <c r="A25" s="30">
        <v>1</v>
      </c>
      <c r="B25" s="37" t="s">
        <v>83</v>
      </c>
      <c r="C25" s="32"/>
      <c r="D25" s="33"/>
      <c r="E25" s="34"/>
      <c r="F25" s="35"/>
      <c r="G25" s="15"/>
      <c r="I25" s="30">
        <v>4</v>
      </c>
      <c r="J25" s="37" t="s">
        <v>267</v>
      </c>
      <c r="K25" s="32"/>
      <c r="L25" s="33"/>
      <c r="M25" s="54"/>
      <c r="N25" s="35"/>
      <c r="O25" s="15"/>
    </row>
    <row r="26" ht="29" customHeight="1" spans="1:15">
      <c r="A26" s="30">
        <v>2</v>
      </c>
      <c r="B26" s="39" t="s">
        <v>84</v>
      </c>
      <c r="C26" s="32"/>
      <c r="D26" s="33"/>
      <c r="E26" s="34"/>
      <c r="F26" s="35"/>
      <c r="G26" s="15"/>
      <c r="I26" s="30">
        <v>5</v>
      </c>
      <c r="J26" s="37" t="s">
        <v>199</v>
      </c>
      <c r="K26" s="32"/>
      <c r="L26" s="33"/>
      <c r="M26" s="54"/>
      <c r="N26" s="35"/>
      <c r="O26" s="15"/>
    </row>
    <row r="27" ht="24.85" spans="1:15">
      <c r="A27" s="30">
        <v>3</v>
      </c>
      <c r="B27" s="37" t="s">
        <v>268</v>
      </c>
      <c r="C27" s="32"/>
      <c r="D27" s="33"/>
      <c r="E27" s="34"/>
      <c r="F27" s="35"/>
      <c r="G27" s="15"/>
      <c r="I27" s="30">
        <v>6</v>
      </c>
      <c r="J27" s="37" t="s">
        <v>269</v>
      </c>
      <c r="K27" s="11"/>
      <c r="L27" s="12"/>
      <c r="M27" s="59"/>
      <c r="N27" s="14"/>
      <c r="O27" s="15"/>
    </row>
    <row r="28" spans="1:15">
      <c r="A28" s="30">
        <v>4</v>
      </c>
      <c r="B28" s="37" t="s">
        <v>86</v>
      </c>
      <c r="C28" s="32"/>
      <c r="D28" s="33"/>
      <c r="E28" s="34"/>
      <c r="F28" s="35"/>
      <c r="G28" s="15"/>
      <c r="I28" s="16" t="s">
        <v>270</v>
      </c>
      <c r="J28" s="17" t="s">
        <v>201</v>
      </c>
      <c r="K28" s="18"/>
      <c r="L28" s="19"/>
      <c r="M28" s="49"/>
      <c r="N28" s="21"/>
      <c r="O28" s="22"/>
    </row>
    <row r="29" spans="1:15">
      <c r="A29" s="23" t="s">
        <v>263</v>
      </c>
      <c r="B29" s="38" t="s">
        <v>87</v>
      </c>
      <c r="C29" s="25"/>
      <c r="D29" s="26"/>
      <c r="E29" s="27"/>
      <c r="F29" s="28"/>
      <c r="G29" s="29"/>
      <c r="I29" s="41" t="s">
        <v>241</v>
      </c>
      <c r="J29" s="52" t="s">
        <v>201</v>
      </c>
      <c r="K29" s="42"/>
      <c r="L29" s="43"/>
      <c r="M29" s="53"/>
      <c r="N29" s="45"/>
      <c r="O29" s="46"/>
    </row>
    <row r="30" spans="1:15">
      <c r="A30" s="30">
        <v>1</v>
      </c>
      <c r="B30" s="37" t="s">
        <v>271</v>
      </c>
      <c r="C30" s="32"/>
      <c r="D30" s="33"/>
      <c r="E30" s="34"/>
      <c r="F30" s="35"/>
      <c r="G30" s="15"/>
      <c r="I30" s="30">
        <v>1</v>
      </c>
      <c r="J30" s="37" t="s">
        <v>202</v>
      </c>
      <c r="K30" s="32"/>
      <c r="L30" s="33"/>
      <c r="M30" s="54"/>
      <c r="N30" s="35"/>
      <c r="O30" s="15"/>
    </row>
    <row r="31" spans="1:15">
      <c r="A31" s="36" t="s">
        <v>244</v>
      </c>
      <c r="B31" s="37" t="s">
        <v>272</v>
      </c>
      <c r="C31" s="32"/>
      <c r="D31" s="33"/>
      <c r="E31" s="34"/>
      <c r="F31" s="35"/>
      <c r="G31" s="15"/>
      <c r="I31" s="30">
        <v>2</v>
      </c>
      <c r="J31" s="37" t="s">
        <v>203</v>
      </c>
      <c r="K31" s="32"/>
      <c r="L31" s="33"/>
      <c r="M31" s="54"/>
      <c r="N31" s="35"/>
      <c r="O31" s="15"/>
    </row>
    <row r="32" spans="1:15">
      <c r="A32" s="36" t="s">
        <v>247</v>
      </c>
      <c r="B32" s="37" t="s">
        <v>273</v>
      </c>
      <c r="C32" s="32"/>
      <c r="D32" s="33"/>
      <c r="E32" s="34"/>
      <c r="F32" s="35"/>
      <c r="G32" s="15"/>
      <c r="I32" s="30">
        <v>3</v>
      </c>
      <c r="J32" s="47" t="s">
        <v>207</v>
      </c>
      <c r="K32" s="11"/>
      <c r="L32" s="12"/>
      <c r="M32" s="59"/>
      <c r="N32" s="14"/>
      <c r="O32" s="15"/>
    </row>
    <row r="33" spans="1:15">
      <c r="A33" s="36" t="s">
        <v>254</v>
      </c>
      <c r="B33" s="37" t="s">
        <v>274</v>
      </c>
      <c r="C33" s="32"/>
      <c r="D33" s="33"/>
      <c r="E33" s="34"/>
      <c r="F33" s="35"/>
      <c r="G33" s="15"/>
      <c r="I33" s="16" t="s">
        <v>275</v>
      </c>
      <c r="J33" s="17" t="s">
        <v>208</v>
      </c>
      <c r="K33" s="18"/>
      <c r="L33" s="19"/>
      <c r="M33" s="49"/>
      <c r="N33" s="21"/>
      <c r="O33" s="22"/>
    </row>
    <row r="34" spans="1:15">
      <c r="A34" s="36" t="s">
        <v>256</v>
      </c>
      <c r="B34" s="37" t="s">
        <v>276</v>
      </c>
      <c r="C34" s="32"/>
      <c r="D34" s="33"/>
      <c r="E34" s="34"/>
      <c r="F34" s="35"/>
      <c r="G34" s="15"/>
      <c r="I34" s="58" t="s">
        <v>241</v>
      </c>
      <c r="J34" s="52" t="s">
        <v>209</v>
      </c>
      <c r="K34" s="52"/>
      <c r="L34" s="52"/>
      <c r="M34" s="52"/>
      <c r="N34" s="52"/>
      <c r="O34" s="52"/>
    </row>
    <row r="35" spans="1:15">
      <c r="A35" s="30">
        <v>2</v>
      </c>
      <c r="B35" s="39" t="s">
        <v>89</v>
      </c>
      <c r="C35" s="32"/>
      <c r="D35" s="33"/>
      <c r="E35" s="34"/>
      <c r="F35" s="35"/>
      <c r="G35" s="15"/>
      <c r="I35" s="30">
        <v>1</v>
      </c>
      <c r="J35" s="60" t="s">
        <v>210</v>
      </c>
      <c r="K35" s="32"/>
      <c r="L35" s="33"/>
      <c r="M35" s="54"/>
      <c r="N35" s="35"/>
      <c r="O35" s="15"/>
    </row>
    <row r="36" spans="1:15">
      <c r="A36" s="23" t="s">
        <v>277</v>
      </c>
      <c r="B36" s="40" t="s">
        <v>145</v>
      </c>
      <c r="C36" s="25"/>
      <c r="D36" s="26"/>
      <c r="E36" s="27"/>
      <c r="F36" s="28"/>
      <c r="G36" s="29"/>
      <c r="I36" s="58" t="s">
        <v>258</v>
      </c>
      <c r="J36" s="52" t="s">
        <v>211</v>
      </c>
      <c r="K36" s="52"/>
      <c r="L36" s="52"/>
      <c r="M36" s="52"/>
      <c r="N36" s="52"/>
      <c r="O36" s="52"/>
    </row>
    <row r="37" spans="1:15">
      <c r="A37" s="30">
        <v>1</v>
      </c>
      <c r="B37" s="39" t="s">
        <v>278</v>
      </c>
      <c r="C37" s="32"/>
      <c r="D37" s="33"/>
      <c r="E37" s="34"/>
      <c r="F37" s="35"/>
      <c r="G37" s="15"/>
      <c r="I37" s="30">
        <v>1</v>
      </c>
      <c r="J37" s="37" t="s">
        <v>279</v>
      </c>
      <c r="K37" s="32"/>
      <c r="L37" s="33"/>
      <c r="M37" s="54"/>
      <c r="N37" s="35"/>
      <c r="O37" s="15"/>
    </row>
    <row r="38" spans="1:15">
      <c r="A38" s="30">
        <v>2</v>
      </c>
      <c r="B38" s="39" t="s">
        <v>280</v>
      </c>
      <c r="C38" s="32"/>
      <c r="D38" s="33"/>
      <c r="E38" s="34"/>
      <c r="F38" s="35"/>
      <c r="G38" s="15"/>
      <c r="I38" s="30">
        <v>2</v>
      </c>
      <c r="J38" s="37" t="s">
        <v>281</v>
      </c>
      <c r="K38" s="32"/>
      <c r="L38" s="33"/>
      <c r="M38" s="54"/>
      <c r="N38" s="35"/>
      <c r="O38" s="15"/>
    </row>
    <row r="39" spans="1:15">
      <c r="A39" s="30">
        <v>3</v>
      </c>
      <c r="B39" s="39" t="s">
        <v>148</v>
      </c>
      <c r="C39" s="32"/>
      <c r="D39" s="33"/>
      <c r="E39" s="34"/>
      <c r="F39" s="35"/>
      <c r="G39" s="15"/>
      <c r="I39" s="30">
        <v>3</v>
      </c>
      <c r="J39" s="37" t="s">
        <v>282</v>
      </c>
      <c r="K39" s="32"/>
      <c r="L39" s="33"/>
      <c r="M39" s="54"/>
      <c r="N39" s="35"/>
      <c r="O39" s="15"/>
    </row>
    <row r="40" spans="1:15">
      <c r="A40" s="30">
        <v>4</v>
      </c>
      <c r="B40" s="39" t="s">
        <v>149</v>
      </c>
      <c r="C40" s="32"/>
      <c r="D40" s="33"/>
      <c r="E40" s="34"/>
      <c r="F40" s="35"/>
      <c r="G40" s="15"/>
      <c r="I40" s="58" t="s">
        <v>263</v>
      </c>
      <c r="J40" s="52" t="s">
        <v>283</v>
      </c>
      <c r="K40" s="52"/>
      <c r="L40" s="52"/>
      <c r="M40" s="52"/>
      <c r="N40" s="52"/>
      <c r="O40" s="52"/>
    </row>
    <row r="41" spans="1:15">
      <c r="A41" s="23" t="s">
        <v>284</v>
      </c>
      <c r="B41" s="40" t="s">
        <v>150</v>
      </c>
      <c r="C41" s="25"/>
      <c r="D41" s="26"/>
      <c r="E41" s="27"/>
      <c r="F41" s="28"/>
      <c r="G41" s="29"/>
      <c r="I41" s="30">
        <v>1</v>
      </c>
      <c r="J41" s="37" t="s">
        <v>285</v>
      </c>
      <c r="K41" s="32"/>
      <c r="L41" s="33"/>
      <c r="M41" s="54"/>
      <c r="N41" s="35"/>
      <c r="O41" s="15"/>
    </row>
    <row r="42" spans="1:15">
      <c r="A42" s="30">
        <v>1</v>
      </c>
      <c r="B42" s="37" t="s">
        <v>151</v>
      </c>
      <c r="C42" s="32"/>
      <c r="D42" s="33"/>
      <c r="E42" s="34"/>
      <c r="F42" s="35"/>
      <c r="G42" s="15"/>
      <c r="I42" s="30">
        <v>2</v>
      </c>
      <c r="J42" s="37" t="s">
        <v>286</v>
      </c>
      <c r="K42" s="32"/>
      <c r="L42" s="33"/>
      <c r="M42" s="54"/>
      <c r="N42" s="35"/>
      <c r="O42" s="15"/>
    </row>
    <row r="43" spans="1:15">
      <c r="A43" s="30">
        <v>2</v>
      </c>
      <c r="B43" s="37" t="s">
        <v>152</v>
      </c>
      <c r="C43" s="32"/>
      <c r="D43" s="33"/>
      <c r="E43" s="34"/>
      <c r="F43" s="35"/>
      <c r="G43" s="15"/>
      <c r="I43" s="30">
        <v>3</v>
      </c>
      <c r="J43" s="37" t="s">
        <v>287</v>
      </c>
      <c r="K43" s="32"/>
      <c r="L43" s="33"/>
      <c r="M43" s="54"/>
      <c r="N43" s="35"/>
      <c r="O43" s="15"/>
    </row>
    <row r="44" spans="1:15">
      <c r="A44" s="30">
        <v>3</v>
      </c>
      <c r="B44" s="37" t="s">
        <v>153</v>
      </c>
      <c r="C44" s="32"/>
      <c r="D44" s="33"/>
      <c r="E44" s="34"/>
      <c r="F44" s="35"/>
      <c r="G44" s="15"/>
      <c r="I44" s="30">
        <v>4</v>
      </c>
      <c r="J44" s="37" t="s">
        <v>288</v>
      </c>
      <c r="K44" s="32"/>
      <c r="L44" s="33"/>
      <c r="M44" s="54"/>
      <c r="N44" s="35"/>
      <c r="O44" s="15"/>
    </row>
    <row r="45" spans="1:15">
      <c r="A45" s="30">
        <v>4</v>
      </c>
      <c r="B45" s="37" t="s">
        <v>154</v>
      </c>
      <c r="C45" s="32"/>
      <c r="D45" s="33"/>
      <c r="E45" s="34"/>
      <c r="F45" s="35"/>
      <c r="G45" s="15"/>
      <c r="I45" s="30">
        <v>5</v>
      </c>
      <c r="J45" s="37" t="s">
        <v>289</v>
      </c>
      <c r="K45" s="32"/>
      <c r="L45" s="33"/>
      <c r="M45" s="54"/>
      <c r="N45" s="35"/>
      <c r="O45" s="15"/>
    </row>
    <row r="46" spans="1:15">
      <c r="A46" s="30">
        <v>5</v>
      </c>
      <c r="B46" s="37" t="s">
        <v>155</v>
      </c>
      <c r="C46" s="32"/>
      <c r="D46" s="33"/>
      <c r="E46" s="34"/>
      <c r="F46" s="35"/>
      <c r="G46" s="15"/>
      <c r="I46" s="30">
        <v>6</v>
      </c>
      <c r="J46" s="37" t="s">
        <v>290</v>
      </c>
      <c r="K46" s="32"/>
      <c r="L46" s="33"/>
      <c r="M46" s="54"/>
      <c r="N46" s="35"/>
      <c r="O46" s="15"/>
    </row>
    <row r="47" spans="1:15">
      <c r="A47" s="30">
        <v>6</v>
      </c>
      <c r="B47" s="37" t="s">
        <v>216</v>
      </c>
      <c r="C47" s="32"/>
      <c r="D47" s="33"/>
      <c r="E47" s="34"/>
      <c r="F47" s="35"/>
      <c r="G47" s="15"/>
      <c r="I47" s="58" t="s">
        <v>277</v>
      </c>
      <c r="J47" s="52" t="s">
        <v>291</v>
      </c>
      <c r="K47" s="52"/>
      <c r="L47" s="52"/>
      <c r="M47" s="52"/>
      <c r="N47" s="52"/>
      <c r="O47" s="52"/>
    </row>
    <row r="48" spans="1:15">
      <c r="A48" s="16" t="s">
        <v>292</v>
      </c>
      <c r="B48" s="17" t="s">
        <v>156</v>
      </c>
      <c r="C48" s="18"/>
      <c r="D48" s="19"/>
      <c r="E48" s="20"/>
      <c r="F48" s="21"/>
      <c r="G48" s="22"/>
      <c r="I48" s="30">
        <v>1</v>
      </c>
      <c r="J48" s="37" t="s">
        <v>293</v>
      </c>
      <c r="K48" s="32"/>
      <c r="L48" s="33"/>
      <c r="M48" s="54"/>
      <c r="N48" s="35"/>
      <c r="O48" s="15"/>
    </row>
    <row r="49" spans="1:15">
      <c r="A49" s="41" t="s">
        <v>241</v>
      </c>
      <c r="B49" s="38" t="s">
        <v>157</v>
      </c>
      <c r="C49" s="42"/>
      <c r="D49" s="43"/>
      <c r="E49" s="44"/>
      <c r="F49" s="45"/>
      <c r="G49" s="46"/>
      <c r="I49" s="30">
        <v>2</v>
      </c>
      <c r="J49" s="37" t="s">
        <v>294</v>
      </c>
      <c r="K49" s="32"/>
      <c r="L49" s="33"/>
      <c r="M49" s="54"/>
      <c r="N49" s="35"/>
      <c r="O49" s="15"/>
    </row>
    <row r="50" spans="1:15">
      <c r="A50" s="30">
        <v>1</v>
      </c>
      <c r="B50" s="37" t="s">
        <v>158</v>
      </c>
      <c r="C50" s="32"/>
      <c r="D50" s="33"/>
      <c r="E50" s="34"/>
      <c r="F50" s="35"/>
      <c r="G50" s="15"/>
      <c r="I50" s="30">
        <v>3</v>
      </c>
      <c r="J50" s="37" t="s">
        <v>295</v>
      </c>
      <c r="K50" s="32"/>
      <c r="L50" s="33"/>
      <c r="M50" s="54"/>
      <c r="N50" s="35"/>
      <c r="O50" s="15"/>
    </row>
    <row r="51" spans="1:15">
      <c r="A51" s="30">
        <v>2</v>
      </c>
      <c r="B51" s="37" t="s">
        <v>296</v>
      </c>
      <c r="C51" s="32"/>
      <c r="D51" s="33"/>
      <c r="E51" s="34"/>
      <c r="F51" s="35"/>
      <c r="G51" s="15"/>
      <c r="I51" s="30">
        <v>4</v>
      </c>
      <c r="J51" s="37" t="s">
        <v>297</v>
      </c>
      <c r="K51" s="32"/>
      <c r="L51" s="33"/>
      <c r="M51" s="54"/>
      <c r="N51" s="35"/>
      <c r="O51" s="15"/>
    </row>
    <row r="52" spans="1:15">
      <c r="A52" s="23" t="s">
        <v>258</v>
      </c>
      <c r="B52" s="38" t="s">
        <v>160</v>
      </c>
      <c r="C52" s="25"/>
      <c r="D52" s="26"/>
      <c r="E52" s="27"/>
      <c r="F52" s="28"/>
      <c r="G52" s="29"/>
      <c r="I52" s="30">
        <v>5</v>
      </c>
      <c r="J52" s="37" t="s">
        <v>298</v>
      </c>
      <c r="K52" s="32"/>
      <c r="L52" s="33"/>
      <c r="M52" s="54"/>
      <c r="N52" s="35"/>
      <c r="O52" s="15"/>
    </row>
    <row r="53" spans="1:15">
      <c r="A53" s="30">
        <v>1</v>
      </c>
      <c r="B53" s="37" t="s">
        <v>162</v>
      </c>
      <c r="C53" s="32"/>
      <c r="D53" s="33"/>
      <c r="E53" s="34"/>
      <c r="F53" s="35"/>
      <c r="G53" s="15"/>
      <c r="I53" s="16" t="s">
        <v>299</v>
      </c>
      <c r="J53" s="17" t="s">
        <v>300</v>
      </c>
      <c r="K53" s="18"/>
      <c r="L53" s="19"/>
      <c r="M53" s="61"/>
      <c r="N53" s="21"/>
      <c r="O53" s="22"/>
    </row>
    <row r="54" spans="1:15">
      <c r="A54" s="30">
        <v>2</v>
      </c>
      <c r="B54" s="37" t="s">
        <v>163</v>
      </c>
      <c r="C54" s="32"/>
      <c r="D54" s="33"/>
      <c r="E54" s="34"/>
      <c r="F54" s="35"/>
      <c r="G54" s="15"/>
      <c r="I54" s="58" t="s">
        <v>241</v>
      </c>
      <c r="J54" s="52" t="s">
        <v>301</v>
      </c>
      <c r="K54" s="52"/>
      <c r="L54" s="52"/>
      <c r="M54" s="52"/>
      <c r="N54" s="52"/>
      <c r="O54" s="52"/>
    </row>
    <row r="55" spans="1:15">
      <c r="A55" s="23" t="s">
        <v>263</v>
      </c>
      <c r="B55" s="38" t="s">
        <v>164</v>
      </c>
      <c r="C55" s="25"/>
      <c r="D55" s="26"/>
      <c r="E55" s="27"/>
      <c r="F55" s="28"/>
      <c r="G55" s="29"/>
      <c r="I55" s="30">
        <v>1</v>
      </c>
      <c r="J55" s="60" t="s">
        <v>302</v>
      </c>
      <c r="K55" s="32"/>
      <c r="L55" s="33"/>
      <c r="M55" s="62"/>
      <c r="N55" s="35"/>
      <c r="O55" s="15"/>
    </row>
    <row r="56" spans="1:15">
      <c r="A56" s="30">
        <v>1</v>
      </c>
      <c r="B56" s="37" t="s">
        <v>165</v>
      </c>
      <c r="C56" s="32"/>
      <c r="D56" s="33"/>
      <c r="E56" s="34"/>
      <c r="F56" s="35"/>
      <c r="G56" s="15"/>
      <c r="I56" s="30">
        <v>2</v>
      </c>
      <c r="J56" s="60" t="s">
        <v>303</v>
      </c>
      <c r="K56" s="32"/>
      <c r="L56" s="33"/>
      <c r="M56" s="62"/>
      <c r="N56" s="35"/>
      <c r="O56" s="15"/>
    </row>
    <row r="57" spans="1:15">
      <c r="A57" s="30">
        <v>2</v>
      </c>
      <c r="B57" s="47" t="s">
        <v>304</v>
      </c>
      <c r="C57" s="32"/>
      <c r="D57" s="33"/>
      <c r="E57" s="34"/>
      <c r="F57" s="35"/>
      <c r="G57" s="15"/>
      <c r="I57" s="58" t="s">
        <v>258</v>
      </c>
      <c r="J57" s="52" t="s">
        <v>305</v>
      </c>
      <c r="K57" s="52"/>
      <c r="L57" s="52"/>
      <c r="M57" s="52"/>
      <c r="N57" s="52"/>
      <c r="O57" s="52"/>
    </row>
    <row r="58" spans="1:15">
      <c r="A58" s="23" t="s">
        <v>277</v>
      </c>
      <c r="B58" s="48" t="s">
        <v>167</v>
      </c>
      <c r="C58" s="25"/>
      <c r="D58" s="26"/>
      <c r="E58" s="27"/>
      <c r="F58" s="28"/>
      <c r="G58" s="29"/>
      <c r="I58" s="30">
        <v>1</v>
      </c>
      <c r="J58" s="60" t="s">
        <v>306</v>
      </c>
      <c r="K58" s="32"/>
      <c r="L58" s="33"/>
      <c r="M58" s="62"/>
      <c r="N58" s="35"/>
      <c r="O58" s="15"/>
    </row>
    <row r="59" spans="1:15">
      <c r="A59" s="30">
        <v>1</v>
      </c>
      <c r="B59" s="47" t="s">
        <v>168</v>
      </c>
      <c r="C59" s="32"/>
      <c r="D59" s="33"/>
      <c r="E59" s="34"/>
      <c r="F59" s="35"/>
      <c r="G59" s="15"/>
      <c r="I59" s="30">
        <v>2</v>
      </c>
      <c r="J59" s="60" t="s">
        <v>307</v>
      </c>
      <c r="K59" s="32"/>
      <c r="L59" s="33"/>
      <c r="M59" s="62"/>
      <c r="N59" s="35"/>
      <c r="O59" s="15"/>
    </row>
    <row r="60" spans="1:15">
      <c r="A60" s="30">
        <v>2</v>
      </c>
      <c r="B60" s="47" t="s">
        <v>169</v>
      </c>
      <c r="C60" s="32"/>
      <c r="D60" s="33"/>
      <c r="E60" s="34"/>
      <c r="F60" s="35"/>
      <c r="G60" s="15"/>
      <c r="I60" s="30">
        <v>3</v>
      </c>
      <c r="J60" s="60" t="s">
        <v>308</v>
      </c>
      <c r="K60" s="32"/>
      <c r="L60" s="33"/>
      <c r="M60" s="62"/>
      <c r="N60" s="35"/>
      <c r="O60" s="15"/>
    </row>
    <row r="61" spans="1:15">
      <c r="A61" s="30">
        <v>3</v>
      </c>
      <c r="B61" s="47" t="s">
        <v>170</v>
      </c>
      <c r="C61" s="32"/>
      <c r="D61" s="33"/>
      <c r="E61" s="34"/>
      <c r="F61" s="35"/>
      <c r="G61" s="15"/>
      <c r="I61" s="30">
        <v>4</v>
      </c>
      <c r="J61" s="60" t="s">
        <v>309</v>
      </c>
      <c r="K61" s="32"/>
      <c r="L61" s="33"/>
      <c r="M61" s="62"/>
      <c r="N61" s="35"/>
      <c r="O61" s="15"/>
    </row>
    <row r="62" spans="1:15">
      <c r="A62" s="23" t="s">
        <v>310</v>
      </c>
      <c r="B62" s="40" t="s">
        <v>171</v>
      </c>
      <c r="C62" s="25"/>
      <c r="D62" s="26"/>
      <c r="E62" s="27"/>
      <c r="F62" s="28"/>
      <c r="G62" s="29"/>
      <c r="I62" s="16" t="s">
        <v>311</v>
      </c>
      <c r="J62" s="17" t="s">
        <v>215</v>
      </c>
      <c r="K62" s="18"/>
      <c r="L62" s="19"/>
      <c r="M62" s="49"/>
      <c r="N62" s="19"/>
      <c r="O62" s="22"/>
    </row>
    <row r="63" spans="1:15">
      <c r="A63" s="30">
        <v>1</v>
      </c>
      <c r="B63" s="40" t="s">
        <v>171</v>
      </c>
      <c r="C63" s="32"/>
      <c r="D63" s="33"/>
      <c r="E63" s="34"/>
      <c r="F63" s="35"/>
      <c r="G63" s="15"/>
      <c r="I63" s="41" t="s">
        <v>241</v>
      </c>
      <c r="J63" s="52" t="s">
        <v>215</v>
      </c>
      <c r="K63" s="42"/>
      <c r="L63" s="43"/>
      <c r="M63" s="53"/>
      <c r="N63" s="45"/>
      <c r="O63" s="46"/>
    </row>
    <row r="64" spans="1:15">
      <c r="A64" s="16"/>
      <c r="B64" s="17"/>
      <c r="C64" s="18"/>
      <c r="D64" s="19"/>
      <c r="E64" s="49"/>
      <c r="F64" s="21"/>
      <c r="G64" s="22"/>
      <c r="I64" s="63">
        <v>1</v>
      </c>
      <c r="J64" s="64" t="s">
        <v>215</v>
      </c>
      <c r="K64" s="65"/>
      <c r="L64" s="66"/>
      <c r="M64" s="67"/>
      <c r="N64" s="68"/>
      <c r="O64" s="69"/>
    </row>
    <row r="65" spans="1:15">
      <c r="A65" s="41"/>
      <c r="B65" s="52"/>
      <c r="C65" s="42"/>
      <c r="D65" s="43"/>
      <c r="E65" s="53"/>
      <c r="F65" s="45"/>
      <c r="G65" s="46"/>
      <c r="I65" s="16" t="s">
        <v>312</v>
      </c>
      <c r="J65" s="17" t="s">
        <v>216</v>
      </c>
      <c r="K65" s="18"/>
      <c r="L65" s="19"/>
      <c r="M65" s="49"/>
      <c r="N65" s="21"/>
      <c r="O65" s="22"/>
    </row>
    <row r="66" spans="1:15">
      <c r="A66" s="30"/>
      <c r="B66" s="47"/>
      <c r="C66" s="32"/>
      <c r="D66" s="33"/>
      <c r="E66" s="54"/>
      <c r="F66" s="35"/>
      <c r="G66" s="15"/>
      <c r="I66" s="41" t="s">
        <v>241</v>
      </c>
      <c r="J66" s="52" t="s">
        <v>216</v>
      </c>
      <c r="K66" s="42"/>
      <c r="L66" s="43"/>
      <c r="M66" s="53"/>
      <c r="N66" s="45"/>
      <c r="O66" s="46"/>
    </row>
    <row r="67" spans="1:15">
      <c r="A67" s="30"/>
      <c r="B67" s="55"/>
      <c r="C67" s="32"/>
      <c r="D67" s="33"/>
      <c r="E67" s="54"/>
      <c r="F67" s="35"/>
      <c r="G67" s="15"/>
      <c r="I67" s="30">
        <v>1</v>
      </c>
      <c r="J67" s="60" t="s">
        <v>217</v>
      </c>
      <c r="K67" s="11"/>
      <c r="L67" s="12"/>
      <c r="M67" s="13"/>
      <c r="N67" s="12"/>
      <c r="O67" s="15"/>
    </row>
    <row r="68" spans="1:15">
      <c r="A68" s="30"/>
      <c r="B68" s="37"/>
      <c r="C68" s="32"/>
      <c r="D68" s="33"/>
      <c r="E68" s="54"/>
      <c r="F68" s="35"/>
      <c r="G68" s="15"/>
      <c r="I68" s="30">
        <v>2</v>
      </c>
      <c r="J68" s="39" t="s">
        <v>218</v>
      </c>
      <c r="K68" s="70"/>
      <c r="L68" s="71"/>
      <c r="M68" s="72"/>
      <c r="N68" s="71"/>
      <c r="O68" s="70"/>
    </row>
    <row r="69" spans="1:15">
      <c r="A69" s="30"/>
      <c r="B69" s="37"/>
      <c r="C69" s="32"/>
      <c r="D69" s="33"/>
      <c r="E69" s="54"/>
      <c r="F69" s="35"/>
      <c r="G69" s="15"/>
      <c r="I69" s="9">
        <v>3</v>
      </c>
      <c r="J69" s="39" t="s">
        <v>219</v>
      </c>
      <c r="K69" s="70"/>
      <c r="L69" s="71"/>
      <c r="M69" s="72"/>
      <c r="N69" s="71"/>
      <c r="O69" s="70"/>
    </row>
  </sheetData>
  <mergeCells count="12">
    <mergeCell ref="A1:O1"/>
    <mergeCell ref="D2:E2"/>
    <mergeCell ref="F2:G2"/>
    <mergeCell ref="L2:M2"/>
    <mergeCell ref="N2:O2"/>
    <mergeCell ref="A4:B4"/>
    <mergeCell ref="A2:A3"/>
    <mergeCell ref="B2:B3"/>
    <mergeCell ref="C2:C3"/>
    <mergeCell ref="I2:I3"/>
    <mergeCell ref="J2:J3"/>
    <mergeCell ref="K2:K3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第三批自治区衔接资金计划表</vt:lpstr>
      <vt:lpstr>统计表 </vt:lpstr>
      <vt:lpstr>项目分类统计表定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2021-11-11T11:19:00Z</dcterms:created>
  <dcterms:modified xsi:type="dcterms:W3CDTF">2024-10-17T05:11:17Z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963FD557C5B6477489829A253FDAABE2_13</vt:lpwstr>
  </property>
</Properties>
</file>