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295"/>
  </bookViews>
  <sheets>
    <sheet name="执行计划表" sheetId="1" r:id="rId1"/>
  </sheets>
  <externalReferences>
    <externalReference r:id="rId2"/>
  </externalReferences>
  <definedNames>
    <definedName name="_xlnm._FilterDatabase" localSheetId="0" hidden="1">执行计划表!$A$6:$AL$82</definedName>
    <definedName name="_xlnm.Print_Titles" localSheetId="0">执行计划表!$4:$6</definedName>
  </definedNames>
  <calcPr calcId="144525"/>
</workbook>
</file>

<file path=xl/sharedStrings.xml><?xml version="1.0" encoding="utf-8"?>
<sst xmlns="http://schemas.openxmlformats.org/spreadsheetml/2006/main" count="1173" uniqueCount="535">
  <si>
    <t xml:space="preserve">阿克陶县2025年衔接资金项目计划完成情况表 </t>
  </si>
  <si>
    <t xml:space="preserve"> </t>
  </si>
  <si>
    <t>项目类别划分：一级项目类别（产业发展、巩固三保障成果、就业项目、乡村建设行动、易地扶贫搬迁后扶、其他等）。具体可参考附表“县级巩固拓展脱贫攻坚成果和乡村振兴项目库项目分类”表。</t>
  </si>
  <si>
    <t>序号</t>
  </si>
  <si>
    <t>项目库编号</t>
  </si>
  <si>
    <t>一级项目类别</t>
  </si>
  <si>
    <t>二级项目类别</t>
  </si>
  <si>
    <t>项目名称</t>
  </si>
  <si>
    <t>建设性质</t>
  </si>
  <si>
    <t>建设起止年限</t>
  </si>
  <si>
    <t>建设地点（到村）</t>
  </si>
  <si>
    <t>建设规模及内容</t>
  </si>
  <si>
    <t>项目总投资及资金来源</t>
  </si>
  <si>
    <t>到位资金</t>
  </si>
  <si>
    <t>受益户数</t>
  </si>
  <si>
    <t>绩效目标</t>
  </si>
  <si>
    <t>群众参与及带贫减贫机制</t>
  </si>
  <si>
    <t>项目建设单位</t>
  </si>
  <si>
    <t>项目负责人</t>
  </si>
  <si>
    <t>责任部门</t>
  </si>
  <si>
    <t>部门负责人</t>
  </si>
  <si>
    <t>县级分管领导</t>
  </si>
  <si>
    <t>项目进度%</t>
  </si>
  <si>
    <t>备注</t>
  </si>
  <si>
    <t>开工日期</t>
  </si>
  <si>
    <t>竣工日期</t>
  </si>
  <si>
    <t>合计</t>
  </si>
  <si>
    <t>衔接资金</t>
  </si>
  <si>
    <t>涉农整合</t>
  </si>
  <si>
    <t>地、县配套资金</t>
  </si>
  <si>
    <t>地方债券资金</t>
  </si>
  <si>
    <t>其他资金（请备注资金来源）</t>
  </si>
  <si>
    <t>实际支付资金</t>
  </si>
  <si>
    <t>实际支付比例%</t>
  </si>
  <si>
    <t>项目进度</t>
  </si>
  <si>
    <t>中央乡村振兴任务资金（第一批）</t>
  </si>
  <si>
    <t>中央乡村振兴任务（第二批）</t>
  </si>
  <si>
    <t>自治区衔接（第一批）</t>
  </si>
  <si>
    <t>自治区衔接（第二批）</t>
  </si>
  <si>
    <t>少数民族发展任务（第一批）</t>
  </si>
  <si>
    <t>少数民族发展任务（第二批）</t>
  </si>
  <si>
    <t>以工代赈资金</t>
  </si>
  <si>
    <t>国有贫困农、牧、林场资金（第一批）</t>
  </si>
  <si>
    <t>国有贫困农、牧、林场资金（第二批）</t>
  </si>
  <si>
    <t xml:space="preserve">  </t>
  </si>
  <si>
    <t>AKT25-ZD019-11</t>
  </si>
  <si>
    <t>产业发展</t>
  </si>
  <si>
    <t>配套基础设施项目</t>
  </si>
  <si>
    <t>农机采购项目</t>
  </si>
  <si>
    <t>新建</t>
  </si>
  <si>
    <t>阿克陶县托尔塔依农牧业投资有限责任公司红旗党支部</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</si>
  <si>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</si>
  <si>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</si>
  <si>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</si>
  <si>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阿克陶县农业技术推广中心</t>
  </si>
  <si>
    <t>梁亚斌</t>
  </si>
  <si>
    <t>农业农村局</t>
  </si>
  <si>
    <t>纵瑞利</t>
  </si>
  <si>
    <t>杨涛</t>
  </si>
  <si>
    <t>正在实施</t>
  </si>
  <si>
    <t>AKT25-050-7</t>
  </si>
  <si>
    <t>乡村建设行动</t>
  </si>
  <si>
    <t>人居环境整治</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</si>
  <si>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</si>
  <si>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</si>
  <si>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</si>
  <si>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</si>
  <si>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</si>
  <si>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已完工验收</t>
  </si>
  <si>
    <t>AKT25-048-8</t>
  </si>
  <si>
    <t>农村基础设施（含产业基础设施配套）</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</si>
  <si>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</si>
  <si>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</si>
  <si>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</si>
  <si>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</si>
  <si>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</si>
  <si>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阿克陶县人工影响天气办公室</t>
  </si>
  <si>
    <t>艾买提江·阿布力米提</t>
  </si>
  <si>
    <t>气象局</t>
  </si>
  <si>
    <t>郝海霞</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</si>
  <si>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</si>
  <si>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</si>
  <si>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</si>
  <si>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</si>
  <si>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</si>
  <si>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</si>
  <si>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AKT25-007-2</t>
  </si>
  <si>
    <t>生产项目</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</si>
  <si>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</si>
  <si>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</si>
  <si>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</si>
  <si>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</si>
  <si>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</si>
  <si>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</si>
  <si>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阿克陶镇</t>
  </si>
  <si>
    <t>艾力亚尔江·艾克白尔</t>
  </si>
  <si>
    <t>AKT25-007-5</t>
  </si>
  <si>
    <t>阿克陶县阿克陶镇2025年0.1976万亩改造提升建设项目</t>
  </si>
  <si>
    <t>阿克陶镇喀依恰艾日克村、巴仁艾日克村、英其开艾日克村、拱拜提艾日克村</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</si>
  <si>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</si>
  <si>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</si>
  <si>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</si>
  <si>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</si>
  <si>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</si>
  <si>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</si>
  <si>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</si>
  <si>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</si>
  <si>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AKT25-SFC001-3</t>
  </si>
  <si>
    <t>农村公共服务</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</si>
  <si>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</si>
  <si>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</si>
  <si>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</si>
  <si>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</si>
  <si>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</si>
  <si>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</si>
  <si>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奥依塔克镇</t>
  </si>
  <si>
    <t>李青堂</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</si>
  <si>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</si>
  <si>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</si>
  <si>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</si>
  <si>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</si>
  <si>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可直接提高11户39人农牧民收入，激发周边农牧民养殖动力，辐射带动提高我镇1400多户牧民经济收入，同时提高我镇品种改良效果，提升牦牛品质。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</si>
  <si>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</si>
  <si>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</si>
  <si>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</si>
  <si>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</si>
  <si>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</si>
  <si>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</si>
  <si>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</si>
  <si>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文旅局</t>
  </si>
  <si>
    <t>冯永强</t>
  </si>
  <si>
    <t>阿丽娅·艾尼瓦尔</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</si>
  <si>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</si>
  <si>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</si>
  <si>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</si>
  <si>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</si>
  <si>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</si>
  <si>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</si>
  <si>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巴仁乡</t>
  </si>
  <si>
    <t>帕尔哈提·塔来提</t>
  </si>
  <si>
    <t>交通运输局</t>
  </si>
  <si>
    <t>孔卫钢</t>
  </si>
  <si>
    <t>李世锋</t>
  </si>
  <si>
    <t>AKT25-052-1</t>
  </si>
  <si>
    <t>阿克陶县巴仁乡古勒巴格村人居环境整治2025年中央财政以工代赈项目</t>
  </si>
  <si>
    <t>巴仁乡古勒巴格村</t>
  </si>
  <si>
    <t>农村主干道提升改造5.2公里，入户道路硬化及其他配套附属设施建设。</t>
  </si>
  <si>
    <t>进一步提升农村公共基础设施保障水平，预计带动就业100人，发放劳务报酬119万元，开展技能培训86人。</t>
  </si>
  <si>
    <t>预计带动就业100人，发放劳务报酬119万元，开展技能培训86人。</t>
  </si>
  <si>
    <t>发改委</t>
  </si>
  <si>
    <t>阿布力米提·买买提</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</si>
  <si>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</si>
  <si>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</si>
  <si>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</si>
  <si>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</si>
  <si>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</si>
  <si>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AKT25-67-8</t>
  </si>
  <si>
    <t>巩固三保障成果</t>
  </si>
  <si>
    <t>饮水</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</si>
  <si>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</si>
  <si>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</si>
  <si>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解决农村饮水水质安全问题，改善生活条件，保障饮水安全，增加收入。</t>
  </si>
  <si>
    <t>帮助农村地方发展，减少农村人口的负担。</t>
  </si>
  <si>
    <t>水利局</t>
  </si>
  <si>
    <t>麦麦提朱马·阿依提库力</t>
  </si>
  <si>
    <t>AKT25-008-18</t>
  </si>
  <si>
    <t>阿克陶县巴仁乡古勒巴格村、且克村、墩巴格村黄麻鸡养殖基地新建项目</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</si>
  <si>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</si>
  <si>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</si>
  <si>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</si>
  <si>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</si>
  <si>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</si>
  <si>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</si>
  <si>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</si>
  <si>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</si>
  <si>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</si>
  <si>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</si>
  <si>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</si>
  <si>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</si>
  <si>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</si>
  <si>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</si>
  <si>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</si>
  <si>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</si>
  <si>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</si>
  <si>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</si>
  <si>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</si>
  <si>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</si>
  <si>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</si>
  <si>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</si>
  <si>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</si>
  <si>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</si>
  <si>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</si>
  <si>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布伦口乡</t>
  </si>
  <si>
    <t>库尔班艾力·麦麦提艾力</t>
  </si>
  <si>
    <t>AKT25-008-1</t>
  </si>
  <si>
    <t>布伦口乡防疫栏、药浴池建设项目</t>
  </si>
  <si>
    <t>布伦口乡盖孜村、苏巴什村、托喀依村、布伦口村、恰克尔艾格勒村</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</si>
  <si>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</si>
  <si>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</si>
  <si>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</si>
  <si>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</si>
  <si>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</si>
  <si>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</si>
  <si>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</si>
  <si>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</si>
  <si>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</si>
  <si>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</si>
  <si>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</si>
  <si>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</si>
  <si>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</si>
  <si>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</si>
  <si>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</si>
  <si>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AKT25-67-12</t>
  </si>
  <si>
    <t>2025年阿克陶县布伦口乡农村安全饮水巩固提升工程</t>
  </si>
  <si>
    <t>布伦口乡苏巴什村、恰克尔艾格勒村、盖孜村、托喀依村</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</si>
  <si>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</si>
  <si>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AKT25-007-3</t>
  </si>
  <si>
    <t>布伦口乡盖孜村大棚保温采购项目</t>
  </si>
  <si>
    <t>布伦口乡盖孜村</t>
  </si>
  <si>
    <t>给盖孜村因冰山移动灾害在昆仑佳苑的37座（每座规模75米*11米）大棚进行维修、提升改造，采购棚膜、压膜带、棉被、保温层及维修其他附属设施，每座大棚采购棚膜1000平方米、压膜带75根、棉被25条、保温层等配套设施。</t>
  </si>
  <si>
    <t>改善盖孜村农户现有大棚设施情况，提升农业产业效益，促进本村受灾户群众种植业增收。</t>
  </si>
  <si>
    <t>改善大棚生产条件，促进冬季低温时大棚种植产业发展，提高农业种植产业效益，帮助37户农户冬季增收5%受益。</t>
  </si>
  <si>
    <t>AKT25-024</t>
  </si>
  <si>
    <t>金融保险配套项目</t>
  </si>
  <si>
    <t>小额信贷</t>
  </si>
  <si>
    <t>阿克陶县</t>
  </si>
  <si>
    <t>2025年脱贫人口小额信贷款贴息，涉及12个乡镇，涉及4812户，预计贷款金额11489.51万元，计划投资472万元</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</si>
  <si>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</si>
  <si>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</si>
  <si>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财政局</t>
  </si>
  <si>
    <t>张秀芳</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</si>
  <si>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</si>
  <si>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</si>
  <si>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</si>
  <si>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</si>
  <si>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</si>
  <si>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</si>
  <si>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畜牧兽医站</t>
  </si>
  <si>
    <t>艾合买提·库尔班</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</si>
  <si>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</si>
  <si>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</si>
  <si>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</si>
  <si>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</si>
  <si>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</si>
  <si>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</si>
  <si>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AKT25-017-11</t>
  </si>
  <si>
    <t>阿克陶县加马铁热克乡阔什铁热克村防渗渠建设2025年中央财政以工代赈项目</t>
  </si>
  <si>
    <t>加马铁热克乡阔什铁热克村</t>
  </si>
  <si>
    <t>新建防渗渠3公里，设计流量0.8m³/s，及附属配套设施。</t>
  </si>
  <si>
    <t>进一步提升水资源利用率，完善农业灌溉设施基础设施保障，预计带动就业100人，发放劳务报酬119万元，开展技能培训86人。</t>
  </si>
  <si>
    <t>加马铁热克乡</t>
  </si>
  <si>
    <t>热米拉·木合塔尔</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</si>
  <si>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</si>
  <si>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</si>
  <si>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</si>
  <si>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</si>
  <si>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</si>
  <si>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</si>
  <si>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</si>
  <si>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AKT25-SFC001-1</t>
  </si>
  <si>
    <t>加马铁热克乡赛克孜艾日克村基础设施提升改造项目</t>
  </si>
  <si>
    <t>加马铁热克乡赛克孜艾日克村</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</si>
  <si>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</si>
  <si>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</si>
  <si>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</si>
  <si>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AKT25-017-25</t>
  </si>
  <si>
    <t>阿克陶县2025年加马铁热克乡喀什博依村防渗渠建设项目</t>
  </si>
  <si>
    <t>加马铁热克乡喀什博依村</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</si>
  <si>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</si>
  <si>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</si>
  <si>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提高水的利用率，改善灌溉条件，节水减水费，增加收入。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</si>
  <si>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</si>
  <si>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</si>
  <si>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</si>
  <si>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</si>
  <si>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</si>
  <si>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</si>
  <si>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</si>
  <si>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</si>
  <si>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</si>
  <si>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</si>
  <si>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AKT25-041-4</t>
  </si>
  <si>
    <t>阿克陶镇诺库其艾日克村村级道路建设项目</t>
  </si>
  <si>
    <t>阿克陶镇诺库其艾日克村</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</si>
  <si>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</si>
  <si>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</si>
  <si>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</si>
  <si>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AKT25-039</t>
  </si>
  <si>
    <t>就业项目</t>
  </si>
  <si>
    <t>公益性岗位</t>
  </si>
  <si>
    <t>阿克陶县农村公路路管员、护路员养护项目</t>
  </si>
  <si>
    <t>阿克陶县各乡镇</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</si>
  <si>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</si>
  <si>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</si>
  <si>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</si>
  <si>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AKT25-066</t>
  </si>
  <si>
    <t>教育</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</si>
  <si>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</si>
  <si>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8407人，补助标准每生3000元。</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</si>
  <si>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</si>
  <si>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</si>
  <si>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教育局</t>
  </si>
  <si>
    <t>阿不力孜江·吾守尔</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</si>
  <si>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</si>
  <si>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</si>
  <si>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</si>
  <si>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</si>
  <si>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</si>
  <si>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</si>
  <si>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喀热开其克乡</t>
  </si>
  <si>
    <t>阿不力克木·达吾提</t>
  </si>
  <si>
    <t>AKT25-017-7</t>
  </si>
  <si>
    <t>阿克陶县克孜勒陶镇丝路佳苑防渗渠建设2025年中央财政以工代赈项目</t>
  </si>
  <si>
    <t>克孜勒陶镇丝路佳安置点</t>
  </si>
  <si>
    <t>新建防渗渠4.5公里，设计流量0.8立方米/时，及附属配套设施。</t>
  </si>
  <si>
    <t>克孜勒陶镇</t>
  </si>
  <si>
    <t>阿不来提·塞买尔</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</si>
  <si>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</si>
  <si>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</si>
  <si>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</si>
  <si>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</si>
  <si>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</si>
  <si>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</si>
  <si>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</si>
  <si>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</si>
  <si>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</si>
  <si>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</si>
  <si>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</si>
  <si>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</si>
  <si>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</si>
  <si>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</si>
  <si>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</si>
  <si>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</si>
  <si>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</si>
  <si>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AKT25-016-1</t>
  </si>
  <si>
    <t>加工流通项目</t>
  </si>
  <si>
    <t>克孜勒陶镇丝路佳苑非遗工坊建设项目</t>
  </si>
  <si>
    <t>丝路佳苑</t>
  </si>
  <si>
    <t>在丝路佳苑建设1500㎡非遗工坊（民族手工刺绣特色）一座，装饰装修、配套附属等设施。</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</si>
  <si>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</si>
  <si>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</si>
  <si>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县委统战部</t>
  </si>
  <si>
    <t>范仲锋</t>
  </si>
  <si>
    <t>伊尔番·努尔买买提</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</si>
  <si>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</si>
  <si>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</si>
  <si>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</si>
  <si>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</si>
  <si>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</si>
  <si>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</si>
  <si>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商信局</t>
  </si>
  <si>
    <t>艾孜木江·莫拉艾买江</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</si>
  <si>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</si>
  <si>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</si>
  <si>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</si>
  <si>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</si>
  <si>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可直接提高27户108人农牧民收入，激发周边农牧民养殖动力，辐射带动提高我镇917多户牧民经济收入，同时提高我镇品种改良效果，提升牦牛品质。</t>
  </si>
  <si>
    <t>木吉乡</t>
  </si>
  <si>
    <t>阿布都加帕尔·买买提</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</si>
  <si>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</si>
  <si>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</si>
  <si>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</si>
  <si>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</si>
  <si>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</si>
  <si>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</si>
  <si>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AKT25-DHJB-001-1</t>
  </si>
  <si>
    <t>产业到户奖补</t>
  </si>
  <si>
    <t>阿克陶县种植业补助项目</t>
  </si>
  <si>
    <t>阿克陶县阿克陶镇、玉麦镇、皮拉勒乡、巴仁乡、加马铁热克乡、喀热开其克乡、克孜勒陶镇、恰尔隆镇、塔尔乡</t>
  </si>
  <si>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</si>
  <si>
    <t>项目覆盖阿克陶镇、玉麦镇、皮拉勒乡、巴仁乡、加马铁热克乡、喀热开其克乡、克孜勒陶镇、恰尔隆镇、塔尔乡符合种植业项目申报条件的脱贫户和监测户家庭人口。
本项目可直接增加收入2067.92217万元，惠及20498户71743人。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</si>
  <si>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</si>
  <si>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AKT25-DHJB-002-1</t>
  </si>
  <si>
    <t>阿克陶县畜牧业养殖补助项目</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</si>
  <si>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</si>
  <si>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</si>
  <si>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</si>
  <si>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AKT25-DHJB-005-1</t>
  </si>
  <si>
    <t>阿克陶县庭院经济补助项目</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</si>
  <si>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</si>
  <si>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</si>
  <si>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</si>
  <si>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AKT25-67-7</t>
  </si>
  <si>
    <t>2025年阿克陶县皮拉勒乡饮水安全入户工程</t>
  </si>
  <si>
    <t>皮拉勒乡</t>
  </si>
  <si>
    <t>新建供水管网450m（100级PE管DN90mm、1.0Mpa、壁厚5.4mm、1.5kg/m），入户管道7040m（100级PE管DN20mm、1.6Mpa），入户水表井96座。</t>
  </si>
  <si>
    <t>买买铁力·艾则孜</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</si>
  <si>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</si>
  <si>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</si>
  <si>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</si>
  <si>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</si>
  <si>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</si>
  <si>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</si>
  <si>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恰尔隆镇</t>
  </si>
  <si>
    <t>张宝贵</t>
  </si>
  <si>
    <t>AKT25-008-5</t>
  </si>
  <si>
    <t>易地扶贫搬迁安置点羊圈建设项目</t>
  </si>
  <si>
    <t>昆仑佳苑</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</si>
  <si>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</si>
  <si>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</si>
  <si>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</si>
  <si>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</si>
  <si>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</si>
  <si>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</si>
  <si>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</si>
  <si>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</si>
  <si>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</si>
  <si>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</si>
  <si>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</si>
  <si>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</si>
  <si>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AKT25-17-27</t>
  </si>
  <si>
    <t>阿克陶县恰尔隆镇其克尔铁热克村2025年防渗渠建设项目</t>
  </si>
  <si>
    <t>恰尔隆镇其克尔铁热克村</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</si>
  <si>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</si>
  <si>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</si>
  <si>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</si>
  <si>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</si>
  <si>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</si>
  <si>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</si>
  <si>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</si>
  <si>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</si>
  <si>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</si>
  <si>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AKT25-008-4</t>
  </si>
  <si>
    <t>阿克陶县黄麻鸡养殖基地电力增容扩线项目</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</si>
  <si>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</si>
  <si>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</si>
  <si>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</si>
  <si>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AKT25-DHJB-006-1</t>
  </si>
  <si>
    <t>阿克陶县就业创业补助项目</t>
  </si>
  <si>
    <t xml:space="preserve">一次性交通补助12893人728.57559万元（疆内7794人187.2628万元，疆外5099人541.31279万元），创业补助2172人（户）390.2万元（其中：按照2000元/人补助1730人&lt;户&gt;346万元，按照1000元/人补助442人&lt;户&gt;44.2万元），公岗补助3297人1786.558975万元。
</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</si>
  <si>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</si>
  <si>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</si>
  <si>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人社局</t>
  </si>
  <si>
    <t>朱玲</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</si>
  <si>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</si>
  <si>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</si>
  <si>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</si>
  <si>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</si>
  <si>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</si>
  <si>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AKT25-67-3</t>
  </si>
  <si>
    <t>农村基础设
施</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</si>
  <si>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</si>
  <si>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</si>
  <si>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</si>
  <si>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</si>
  <si>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</si>
  <si>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</si>
  <si>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</si>
  <si>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</si>
  <si>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AKT25-017-4</t>
  </si>
  <si>
    <t>阿克陶县加马铁热克乡渠道防渗改建工程</t>
  </si>
  <si>
    <t>本工程改建渠道6条，渠道总长7.95Km,其中：1号渠全长2.30Km，2号渠全长2.32Km，3号渠全长1.85Km，4号渠全长0.55Km，5号渠全长0.51Km，6号渠全长0.42Km，共配套渠系建筑物112座，设计流量为0.3m³/s-3m³/s。</t>
  </si>
  <si>
    <t>AKT25-011-12</t>
  </si>
  <si>
    <t>塔尔塔吉克民族乡巴格村旅游基础设施改造项目</t>
  </si>
  <si>
    <t>塔尔乡巴格村</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</si>
  <si>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</si>
  <si>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</si>
  <si>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</si>
  <si>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塔尔乡</t>
  </si>
  <si>
    <t>买吾甫沙·买尔旦沙</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</si>
  <si>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</si>
  <si>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</si>
  <si>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</si>
  <si>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</si>
  <si>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</si>
  <si>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</si>
  <si>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</si>
  <si>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</si>
  <si>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</si>
  <si>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</si>
  <si>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</si>
  <si>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</si>
  <si>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</si>
  <si>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</si>
  <si>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</si>
  <si>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</si>
  <si>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</si>
  <si>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</si>
  <si>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</si>
  <si>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</si>
  <si>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</si>
  <si>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</si>
  <si>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</si>
  <si>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</si>
  <si>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</si>
  <si>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</si>
  <si>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</si>
  <si>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</si>
  <si>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</si>
  <si>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</si>
  <si>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</si>
  <si>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</si>
  <si>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AKT25-070</t>
  </si>
  <si>
    <t>其他</t>
  </si>
  <si>
    <t>阿克陶县2025年低氟砖茶采购项目</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</si>
  <si>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</si>
  <si>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</si>
  <si>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</si>
  <si>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AKT25-017-6</t>
  </si>
  <si>
    <t>阿克陶县玉麦镇霍伊拉艾日克村2025年中央财政以工代赈浆砌石水渠建设项目</t>
  </si>
  <si>
    <t>玉麦镇霍伊拉艾日克村</t>
  </si>
  <si>
    <t>新建浆砌石水渠3公里，及附属配套设施。</t>
  </si>
  <si>
    <t>进一步提升水资源利用率，完善农业灌溉设施基础设施保障，预计带动就业45人，发放劳务报酬52万元，开展技能培训39人。</t>
  </si>
  <si>
    <t>预计带动就业45人，发放劳务报酬52万元，开展技能培训39人。</t>
  </si>
  <si>
    <t>玉麦镇</t>
  </si>
  <si>
    <t>阿不力克木·铁米尔</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</si>
  <si>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</si>
  <si>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</si>
  <si>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</si>
  <si>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</si>
  <si>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</si>
  <si>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t>
  </si>
  <si>
    <t>住建局</t>
  </si>
  <si>
    <t>闫旭波</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</si>
  <si>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</si>
  <si>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</si>
  <si>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</si>
  <si>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</si>
  <si>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</si>
  <si>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</si>
  <si>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</si>
  <si>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自然资源局</t>
  </si>
  <si>
    <t>吾不力卡斯木·吐地</t>
  </si>
  <si>
    <t>AKT25-008-26</t>
  </si>
  <si>
    <t>阿克陶县托尔塔依农牧业投资有限责任公司农机采购项目</t>
  </si>
  <si>
    <t>2025年12月-2025年12月</t>
  </si>
  <si>
    <t>采购一台2204轮式拖拉机，轮距（前轮1860mm-2250mm，后轮1780mm-2160mm），最小离地间隙460mm，最小使用质量8110kg，标准配重（前/后）810kg/360kg，档位数（前进/倒退）24/8，主变速箱4档位，副变速箱（3+1）*2。</t>
  </si>
  <si>
    <t>1.数量指标：购买1台2204拖拉机。2.质量指标：项目验收合格率100%。3.时效指标：项目开工时间2025年12月。4.服务对象满意度指标：受益群众满意度≥95%。</t>
  </si>
  <si>
    <t>促进公司产业升级，带动当地就业增收，助力乡村振兴发展。</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</si>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</sst>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_ "/>
    <numFmt numFmtId="178" formatCode="#,##0.00_ "/>
    <numFmt numFmtId="179" formatCode="0.00_);[Red]\(0.00\)"/>
  </numFmts>
  <fonts count="33">
    <font>
      <sz val="11"/>
      <color theme="1"/>
      <name val="宋体"/>
      <charset val="134"/>
      <scheme val="minor"/>
    </font>
    <font>
      <sz val="16"/>
      <color theme="1"/>
      <name val="宋体"/>
      <charset val="134"/>
      <scheme val="minor"/>
    </font>
    <font>
      <b/>
      <sz val="16"/>
      <color theme="1"/>
      <name val="宋体"/>
      <charset val="134"/>
      <scheme val="minor"/>
    </font>
    <font>
      <sz val="12"/>
      <color theme="1"/>
      <name val="宋体"/>
      <charset val="134"/>
      <scheme val="minor"/>
    </font>
    <font>
      <b/>
      <sz val="48"/>
      <color theme="1"/>
      <name val="宋体"/>
      <charset val="134"/>
      <scheme val="minor"/>
    </font>
    <font>
      <sz val="18"/>
      <color theme="1"/>
      <name val="宋体"/>
      <charset val="134"/>
      <scheme val="minor"/>
    </font>
    <font>
      <sz val="18"/>
      <color theme="1"/>
      <name val="宋体"/>
      <charset val="134"/>
    </font>
    <font>
      <b/>
      <sz val="12"/>
      <color theme="1"/>
      <name val="宋体"/>
      <charset val="134"/>
      <scheme val="minor"/>
    </font>
    <font>
      <b/>
      <sz val="18"/>
      <name val="宋体"/>
      <charset val="134"/>
    </font>
    <font>
      <b/>
      <sz val="16"/>
      <color rgb="FFFF0000"/>
      <name val="宋体"/>
      <charset val="134"/>
      <scheme val="minor"/>
    </font>
    <font>
      <sz val="18"/>
      <color theme="1"/>
      <name val="仿宋_GB2312"/>
      <charset val="134"/>
    </font>
    <font>
      <sz val="16"/>
      <color theme="1"/>
      <name val="宋体"/>
      <charset val="134"/>
    </font>
    <font>
      <sz val="16"/>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10" applyNumberFormat="0" applyFont="0" applyAlignment="0" applyProtection="0">
      <alignment vertical="center"/>
    </xf>
    <xf numFmtId="0" fontId="17"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17" fillId="23" borderId="0" applyNumberFormat="0" applyBorder="0" applyAlignment="0" applyProtection="0">
      <alignment vertical="center"/>
    </xf>
    <xf numFmtId="0" fontId="20" fillId="0" borderId="14" applyNumberFormat="0" applyFill="0" applyAlignment="0" applyProtection="0">
      <alignment vertical="center"/>
    </xf>
    <xf numFmtId="0" fontId="17" fillId="18" borderId="0" applyNumberFormat="0" applyBorder="0" applyAlignment="0" applyProtection="0">
      <alignment vertical="center"/>
    </xf>
    <xf numFmtId="0" fontId="27" fillId="25" borderId="15" applyNumberFormat="0" applyAlignment="0" applyProtection="0">
      <alignment vertical="center"/>
    </xf>
    <xf numFmtId="0" fontId="28" fillId="25" borderId="11" applyNumberFormat="0" applyAlignment="0" applyProtection="0">
      <alignment vertical="center"/>
    </xf>
    <xf numFmtId="0" fontId="29" fillId="28" borderId="16" applyNumberFormat="0" applyAlignment="0" applyProtection="0">
      <alignment vertical="center"/>
    </xf>
    <xf numFmtId="0" fontId="14" fillId="27" borderId="0" applyNumberFormat="0" applyBorder="0" applyAlignment="0" applyProtection="0">
      <alignment vertical="center"/>
    </xf>
    <xf numFmtId="0" fontId="17" fillId="30" borderId="0" applyNumberFormat="0" applyBorder="0" applyAlignment="0" applyProtection="0">
      <alignment vertical="center"/>
    </xf>
    <xf numFmtId="0" fontId="26" fillId="0" borderId="13" applyNumberFormat="0" applyFill="0" applyAlignment="0" applyProtection="0">
      <alignment vertical="center"/>
    </xf>
    <xf numFmtId="0" fontId="32" fillId="0" borderId="17" applyNumberFormat="0" applyFill="0" applyAlignment="0" applyProtection="0">
      <alignment vertical="center"/>
    </xf>
    <xf numFmtId="0" fontId="31" fillId="31" borderId="0" applyNumberFormat="0" applyBorder="0" applyAlignment="0" applyProtection="0">
      <alignment vertical="center"/>
    </xf>
    <xf numFmtId="0" fontId="30" fillId="29" borderId="0" applyNumberFormat="0" applyBorder="0" applyAlignment="0" applyProtection="0">
      <alignment vertical="center"/>
    </xf>
    <xf numFmtId="0" fontId="14" fillId="33" borderId="0" applyNumberFormat="0" applyBorder="0" applyAlignment="0" applyProtection="0">
      <alignment vertical="center"/>
    </xf>
    <xf numFmtId="0" fontId="17" fillId="13"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32" borderId="0" applyNumberFormat="0" applyBorder="0" applyAlignment="0" applyProtection="0">
      <alignment vertical="center"/>
    </xf>
    <xf numFmtId="0" fontId="17" fillId="17" borderId="0" applyNumberFormat="0" applyBorder="0" applyAlignment="0" applyProtection="0">
      <alignment vertical="center"/>
    </xf>
    <xf numFmtId="0" fontId="17" fillId="1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7" fillId="11" borderId="0" applyNumberFormat="0" applyBorder="0" applyAlignment="0" applyProtection="0">
      <alignment vertical="center"/>
    </xf>
    <xf numFmtId="0" fontId="14" fillId="21" borderId="0" applyNumberFormat="0" applyBorder="0" applyAlignment="0" applyProtection="0">
      <alignment vertical="center"/>
    </xf>
    <xf numFmtId="0" fontId="17" fillId="24" borderId="0" applyNumberFormat="0" applyBorder="0" applyAlignment="0" applyProtection="0">
      <alignment vertical="center"/>
    </xf>
    <xf numFmtId="0" fontId="17" fillId="26" borderId="0" applyNumberFormat="0" applyBorder="0" applyAlignment="0" applyProtection="0">
      <alignment vertical="center"/>
    </xf>
    <xf numFmtId="0" fontId="14" fillId="15" borderId="0" applyNumberFormat="0" applyBorder="0" applyAlignment="0" applyProtection="0">
      <alignment vertical="center"/>
    </xf>
    <xf numFmtId="0" fontId="17" fillId="20" borderId="0" applyNumberFormat="0" applyBorder="0" applyAlignment="0" applyProtection="0">
      <alignment vertical="center"/>
    </xf>
  </cellStyleXfs>
  <cellXfs count="103">
    <xf numFmtId="0" fontId="0" fillId="0" borderId="0" xfId="0">
      <alignment vertical="center"/>
    </xf>
    <xf numFmtId="0" fontId="1" fillId="2" borderId="0" xfId="0" applyFont="1" applyFill="1">
      <alignment vertical="center"/>
    </xf>
    <xf numFmtId="0" fontId="2" fillId="2" borderId="0" xfId="0" applyFont="1" applyFill="1">
      <alignment vertical="center"/>
    </xf>
    <xf numFmtId="176" fontId="1" fillId="2" borderId="0" xfId="0" applyNumberFormat="1" applyFont="1" applyFill="1" applyBorder="1" applyAlignment="1">
      <alignment vertical="center"/>
    </xf>
    <xf numFmtId="0" fontId="1" fillId="2" borderId="0" xfId="0" applyFont="1" applyFill="1" applyAlignment="1">
      <alignment vertical="center" wrapText="1"/>
    </xf>
    <xf numFmtId="0" fontId="1" fillId="2" borderId="0" xfId="0" applyFont="1" applyFill="1" applyAlignment="1">
      <alignment vertical="center" wrapText="1"/>
    </xf>
    <xf numFmtId="0" fontId="3"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9" fontId="1" fillId="2" borderId="0" xfId="11" applyFont="1" applyFill="1" applyAlignment="1">
      <alignment vertical="center" wrapText="1"/>
    </xf>
    <xf numFmtId="0" fontId="0" fillId="2" borderId="0" xfId="0" applyFill="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177"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177" fontId="2" fillId="2" borderId="4"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177" fontId="2" fillId="2" borderId="5"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5" fillId="2" borderId="7" xfId="0" applyFont="1" applyFill="1" applyBorder="1">
      <alignment vertical="center"/>
    </xf>
    <xf numFmtId="0" fontId="5" fillId="2" borderId="7" xfId="0" applyFont="1" applyFill="1" applyBorder="1" applyAlignment="1">
      <alignment vertical="center" wrapText="1"/>
    </xf>
    <xf numFmtId="0" fontId="5" fillId="2" borderId="7" xfId="0" applyFont="1" applyFill="1" applyBorder="1" applyAlignment="1">
      <alignment vertical="center" wrapText="1"/>
    </xf>
    <xf numFmtId="57" fontId="5" fillId="2" borderId="7" xfId="0" applyNumberFormat="1" applyFont="1" applyFill="1" applyBorder="1">
      <alignment vertical="center"/>
    </xf>
    <xf numFmtId="0" fontId="6" fillId="2" borderId="7" xfId="0" applyNumberFormat="1" applyFont="1" applyFill="1" applyBorder="1" applyAlignment="1" applyProtection="1">
      <alignment horizontal="left" vertical="center" wrapText="1"/>
    </xf>
    <xf numFmtId="0" fontId="5" fillId="2" borderId="7" xfId="0" applyNumberFormat="1" applyFont="1" applyFill="1" applyBorder="1" applyAlignment="1">
      <alignment vertical="center" wrapText="1"/>
    </xf>
    <xf numFmtId="57" fontId="6" fillId="2" borderId="7" xfId="0" applyNumberFormat="1" applyFont="1" applyFill="1" applyBorder="1" applyAlignment="1" applyProtection="1">
      <alignment horizontal="left" vertical="center" wrapText="1"/>
    </xf>
    <xf numFmtId="0" fontId="7" fillId="2" borderId="0" xfId="0" applyFont="1" applyFill="1">
      <alignment vertical="center"/>
    </xf>
    <xf numFmtId="0" fontId="2" fillId="2" borderId="0" xfId="0" applyFont="1" applyFill="1" applyAlignment="1">
      <alignment horizontal="center" vertical="center"/>
    </xf>
    <xf numFmtId="0" fontId="7" fillId="2" borderId="0" xfId="0" applyFont="1" applyFill="1" applyAlignment="1">
      <alignment horizontal="left" vertical="center"/>
    </xf>
    <xf numFmtId="176" fontId="7" fillId="2" borderId="1"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wrapText="1"/>
    </xf>
    <xf numFmtId="176" fontId="7" fillId="2" borderId="4" xfId="0" applyNumberFormat="1" applyFont="1" applyFill="1" applyBorder="1" applyAlignment="1">
      <alignment horizontal="center" vertical="center" wrapText="1"/>
    </xf>
    <xf numFmtId="0" fontId="2" fillId="2" borderId="7" xfId="0" applyNumberFormat="1" applyFont="1" applyFill="1" applyBorder="1" applyAlignment="1" applyProtection="1">
      <alignment horizontal="center" vertical="center" wrapText="1"/>
    </xf>
    <xf numFmtId="176" fontId="7" fillId="2"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7"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6" fillId="2" borderId="7"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shrinkToFit="1"/>
    </xf>
    <xf numFmtId="0" fontId="5" fillId="2" borderId="7" xfId="0" applyNumberFormat="1" applyFont="1" applyFill="1" applyBorder="1" applyAlignment="1">
      <alignment horizontal="center" vertical="center" wrapText="1"/>
    </xf>
    <xf numFmtId="178" fontId="5" fillId="2" borderId="7" xfId="0" applyNumberFormat="1" applyFont="1" applyFill="1" applyBorder="1" applyAlignment="1">
      <alignment horizontal="center" vertical="center"/>
    </xf>
    <xf numFmtId="0" fontId="5" fillId="2" borderId="7" xfId="0" applyNumberFormat="1" applyFont="1" applyFill="1" applyBorder="1" applyAlignment="1">
      <alignment horizontal="center" vertical="center" shrinkToFit="1"/>
    </xf>
    <xf numFmtId="0" fontId="2" fillId="2" borderId="8" xfId="0" applyNumberFormat="1" applyFont="1" applyFill="1" applyBorder="1" applyAlignment="1" applyProtection="1">
      <alignment horizontal="center" vertical="center" wrapText="1"/>
    </xf>
    <xf numFmtId="0" fontId="2" fillId="2" borderId="9" xfId="0" applyNumberFormat="1" applyFont="1" applyFill="1" applyBorder="1" applyAlignment="1" applyProtection="1">
      <alignment horizontal="center" vertical="center" wrapText="1"/>
    </xf>
    <xf numFmtId="176"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7" fillId="2" borderId="7" xfId="0" applyFont="1" applyFill="1" applyBorder="1">
      <alignment vertical="center"/>
    </xf>
    <xf numFmtId="0" fontId="2" fillId="2" borderId="7" xfId="0" applyFont="1" applyFill="1" applyBorder="1">
      <alignment vertical="center"/>
    </xf>
    <xf numFmtId="0" fontId="2"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7"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shrinkToFit="1"/>
    </xf>
    <xf numFmtId="0" fontId="6" fillId="2" borderId="7" xfId="0"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 fillId="2" borderId="7" xfId="0" applyFont="1" applyFill="1" applyBorder="1" applyAlignment="1">
      <alignment vertical="center" wrapText="1"/>
    </xf>
    <xf numFmtId="0" fontId="11" fillId="2" borderId="7" xfId="0" applyNumberFormat="1" applyFont="1" applyFill="1" applyBorder="1" applyAlignment="1">
      <alignment horizontal="left" vertical="center" wrapText="1"/>
    </xf>
    <xf numFmtId="9" fontId="4" fillId="2" borderId="0" xfId="11" applyFont="1" applyFill="1" applyAlignment="1">
      <alignment horizontal="center" vertical="center" wrapText="1"/>
    </xf>
    <xf numFmtId="0" fontId="2" fillId="2" borderId="0" xfId="0" applyFont="1" applyFill="1" applyAlignment="1">
      <alignment horizontal="center" vertical="center"/>
    </xf>
    <xf numFmtId="9" fontId="2" fillId="2" borderId="0" xfId="11" applyFont="1" applyFill="1" applyAlignment="1">
      <alignment vertical="center" wrapText="1"/>
    </xf>
    <xf numFmtId="176" fontId="2" fillId="2" borderId="7" xfId="0" applyNumberFormat="1" applyFont="1" applyFill="1" applyBorder="1" applyAlignment="1">
      <alignment horizontal="center" vertical="center" wrapText="1"/>
    </xf>
    <xf numFmtId="177" fontId="2" fillId="2" borderId="6" xfId="0" applyNumberFormat="1" applyFont="1" applyFill="1" applyBorder="1" applyAlignment="1">
      <alignment horizontal="center" vertical="center"/>
    </xf>
    <xf numFmtId="9" fontId="2" fillId="2" borderId="6" xfId="11" applyFont="1" applyFill="1" applyBorder="1" applyAlignment="1">
      <alignment horizontal="center" vertical="center" wrapText="1"/>
    </xf>
    <xf numFmtId="9" fontId="2" fillId="2" borderId="1" xfId="11" applyFont="1" applyFill="1" applyBorder="1" applyAlignment="1">
      <alignment horizontal="center" vertical="center" wrapText="1"/>
    </xf>
    <xf numFmtId="9" fontId="2" fillId="2" borderId="5" xfId="11" applyFont="1" applyFill="1" applyBorder="1" applyAlignment="1">
      <alignment horizontal="center" vertical="center" wrapText="1"/>
    </xf>
    <xf numFmtId="0" fontId="2" fillId="2" borderId="7" xfId="0" applyFont="1" applyFill="1" applyBorder="1" applyAlignment="1">
      <alignment horizontal="center" vertical="center"/>
    </xf>
    <xf numFmtId="9" fontId="2" fillId="2" borderId="7" xfId="11" applyFont="1" applyFill="1" applyBorder="1" applyAlignment="1">
      <alignment horizontal="center" vertical="center"/>
    </xf>
    <xf numFmtId="179" fontId="2" fillId="2" borderId="7" xfId="11" applyNumberFormat="1" applyFont="1" applyFill="1" applyBorder="1" applyAlignment="1">
      <alignment vertical="center" wrapText="1"/>
    </xf>
    <xf numFmtId="9" fontId="5" fillId="2" borderId="7" xfId="11" applyNumberFormat="1" applyFont="1" applyFill="1" applyBorder="1">
      <alignment vertical="center"/>
    </xf>
    <xf numFmtId="0" fontId="5" fillId="2" borderId="7" xfId="0" applyFont="1" applyFill="1" applyBorder="1" applyAlignment="1">
      <alignment horizontal="center" vertical="center"/>
    </xf>
    <xf numFmtId="9" fontId="5" fillId="2" borderId="7" xfId="11" applyFont="1" applyFill="1" applyBorder="1" applyAlignment="1">
      <alignment horizontal="center" vertical="center"/>
    </xf>
    <xf numFmtId="9" fontId="5" fillId="2" borderId="7" xfId="11" applyFont="1" applyFill="1" applyBorder="1" applyAlignment="1">
      <alignment vertical="center" wrapText="1"/>
    </xf>
    <xf numFmtId="178" fontId="5" fillId="2" borderId="7" xfId="0" applyNumberFormat="1" applyFont="1" applyFill="1" applyBorder="1" applyAlignment="1">
      <alignment horizontal="center" vertical="center"/>
    </xf>
    <xf numFmtId="9" fontId="5" fillId="2" borderId="7" xfId="11" applyNumberFormat="1" applyFont="1" applyFill="1" applyBorder="1" applyAlignment="1">
      <alignment vertical="center" wrapText="1"/>
    </xf>
    <xf numFmtId="178" fontId="5" fillId="2" borderId="7" xfId="11" applyNumberFormat="1" applyFont="1" applyFill="1" applyBorder="1" applyAlignment="1">
      <alignment horizontal="center" vertical="center"/>
    </xf>
    <xf numFmtId="9" fontId="5" fillId="2" borderId="7" xfId="11" applyNumberFormat="1" applyFont="1" applyFill="1" applyBorder="1" applyAlignment="1" applyProtection="1">
      <alignment vertical="center"/>
    </xf>
    <xf numFmtId="0" fontId="5" fillId="2"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12" fillId="2" borderId="7" xfId="0" applyNumberFormat="1" applyFont="1" applyFill="1" applyBorder="1" applyAlignment="1">
      <alignment horizontal="center" vertical="center" shrinkToFit="1"/>
    </xf>
    <xf numFmtId="178" fontId="6" fillId="2" borderId="7" xfId="0" applyNumberFormat="1" applyFont="1" applyFill="1" applyBorder="1" applyAlignment="1">
      <alignment horizontal="center" vertical="center" shrinkToFit="1"/>
    </xf>
    <xf numFmtId="0" fontId="13" fillId="2" borderId="7" xfId="0" applyFont="1" applyFill="1" applyBorder="1" applyAlignment="1">
      <alignment horizontal="left" vertical="center" wrapText="1"/>
    </xf>
    <xf numFmtId="9" fontId="5" fillId="2" borderId="7" xfId="11" applyNumberFormat="1" applyFont="1" applyFill="1" applyBorder="1" applyAlignment="1">
      <alignment horizontal="center" vertical="center"/>
    </xf>
    <xf numFmtId="178" fontId="1" fillId="2"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854;&#26364;&#21476;&#20029;\2025&#24180;\7&#26376;\&#38468;&#20214;4&#65306;&#38463;&#20811;&#38518;&#21439;2025&#24180;&#24041;&#22266;&#25299;&#23637;&#33073;&#36139;&#25915;&#22362;&#25104;&#26524;&#21516;&#20065;&#26449;&#25391;&#20852;&#39033;&#30446;&#25191;&#34892;&#24211;&#25253;&#2279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调整到位资金后执行库"/>
      <sheetName val="执行库 (2)"/>
      <sheetName val="执行库统计表"/>
    </sheetNames>
    <sheetDataSet>
      <sheetData sheetId="0">
        <row r="1">
          <cell r="W1">
            <v>52.26543</v>
          </cell>
        </row>
        <row r="1">
          <cell r="Y1">
            <v>0</v>
          </cell>
          <cell r="Z1">
            <v>0</v>
          </cell>
        </row>
        <row r="1">
          <cell r="AB1">
            <v>0</v>
          </cell>
        </row>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建设规模(H)</v>
          </cell>
          <cell r="L3" t="str">
            <v>项目个数</v>
          </cell>
          <cell r="M3" t="str">
            <v>受益情况</v>
          </cell>
        </row>
        <row r="3">
          <cell r="O3" t="str">
            <v>调整后资金规模（I）</v>
          </cell>
          <cell r="P3" t="str">
            <v>调整前到位资金</v>
          </cell>
          <cell r="Q3" t="str">
            <v>到位资金</v>
          </cell>
          <cell r="R3" t="str">
            <v>资金来源</v>
          </cell>
        </row>
        <row r="4">
          <cell r="M4" t="str">
            <v>户</v>
          </cell>
          <cell r="N4" t="str">
            <v>人</v>
          </cell>
        </row>
        <row r="4">
          <cell r="R4" t="str">
            <v>中央衔接(J)</v>
          </cell>
        </row>
        <row r="4">
          <cell r="T4" t="str">
            <v>总需求</v>
          </cell>
        </row>
        <row r="4">
          <cell r="Y4" t="str">
            <v>中央衔接</v>
          </cell>
        </row>
        <row r="5">
          <cell r="W5">
            <v>-61.9999999999995</v>
          </cell>
          <cell r="X5" t="str">
            <v>结余/再安排资金</v>
          </cell>
          <cell r="Y5" t="str">
            <v>乡村振兴任务（第一批）</v>
          </cell>
          <cell r="Z5" t="str">
            <v>乡村振兴任务（第二批）</v>
          </cell>
          <cell r="AA5" t="str">
            <v>乡村振兴任务（预计到位）</v>
          </cell>
          <cell r="AB5" t="str">
            <v>以工代赈任务（第一批）</v>
          </cell>
        </row>
        <row r="6">
          <cell r="L6">
            <v>74</v>
          </cell>
        </row>
        <row r="6">
          <cell r="O6">
            <v>58082.605683</v>
          </cell>
          <cell r="P6">
            <v>54831</v>
          </cell>
          <cell r="Q6">
            <v>54831</v>
          </cell>
          <cell r="R6">
            <v>44322.501703</v>
          </cell>
        </row>
        <row r="6">
          <cell r="W6">
            <v>-61.9999999999995</v>
          </cell>
        </row>
        <row r="6">
          <cell r="Y6">
            <v>33725</v>
          </cell>
          <cell r="Z6">
            <v>3843</v>
          </cell>
          <cell r="AA6">
            <v>1034.109703</v>
          </cell>
          <cell r="AB6">
            <v>2467</v>
          </cell>
        </row>
        <row r="7">
          <cell r="B7" t="str">
            <v>产业发展</v>
          </cell>
        </row>
        <row r="7">
          <cell r="L7">
            <v>47</v>
          </cell>
        </row>
        <row r="7">
          <cell r="O7">
            <v>39248.15898</v>
          </cell>
        </row>
        <row r="7">
          <cell r="Q7">
            <v>37891.619667</v>
          </cell>
          <cell r="R7">
            <v>35624.842919</v>
          </cell>
        </row>
        <row r="7">
          <cell r="Y7">
            <v>27220.733216</v>
          </cell>
          <cell r="Z7">
            <v>3393</v>
          </cell>
          <cell r="AA7">
            <v>857.109703</v>
          </cell>
          <cell r="AB7">
            <v>950</v>
          </cell>
        </row>
        <row r="8">
          <cell r="B8" t="str">
            <v>产业到户奖补</v>
          </cell>
        </row>
        <row r="8">
          <cell r="K8">
            <v>19018</v>
          </cell>
          <cell r="L8">
            <v>4</v>
          </cell>
          <cell r="M8">
            <v>51191</v>
          </cell>
          <cell r="N8">
            <v>174351</v>
          </cell>
          <cell r="O8">
            <v>12685.86898</v>
          </cell>
        </row>
        <row r="8">
          <cell r="Q8">
            <v>12685.86898</v>
          </cell>
          <cell r="R8">
            <v>12267.583277</v>
          </cell>
        </row>
        <row r="8">
          <cell r="Y8">
            <v>10267.583277</v>
          </cell>
          <cell r="Z8">
            <v>0</v>
          </cell>
          <cell r="AA8">
            <v>0</v>
          </cell>
          <cell r="AB8">
            <v>0</v>
          </cell>
        </row>
        <row r="9">
          <cell r="B9" t="str">
            <v>种植业</v>
          </cell>
        </row>
        <row r="9">
          <cell r="K9">
            <v>6</v>
          </cell>
          <cell r="L9">
            <v>1</v>
          </cell>
          <cell r="M9">
            <v>18291</v>
          </cell>
          <cell r="N9">
            <v>73164</v>
          </cell>
          <cell r="O9">
            <v>2075.50448</v>
          </cell>
        </row>
        <row r="9">
          <cell r="Q9">
            <v>2075.50448</v>
          </cell>
          <cell r="R9">
            <v>2875.89648</v>
          </cell>
        </row>
        <row r="9">
          <cell r="Y9">
            <v>875.89648</v>
          </cell>
          <cell r="Z9">
            <v>0</v>
          </cell>
          <cell r="AA9">
            <v>0</v>
          </cell>
          <cell r="AB9">
            <v>0</v>
          </cell>
        </row>
        <row r="10">
          <cell r="B10" t="str">
            <v>AKT25-DHJB-001-1</v>
          </cell>
          <cell r="C10">
            <v>2025</v>
          </cell>
          <cell r="D10" t="str">
            <v>阿克陶县种植业补助项目</v>
          </cell>
          <cell r="E10" t="str">
            <v>产业到户奖补</v>
          </cell>
          <cell r="F10" t="str">
            <v>种植业</v>
          </cell>
          <cell r="G10" t="str">
            <v>新建</v>
          </cell>
          <cell r="H10" t="str">
            <v>阿克陶县阿克陶镇、玉麦镇、皮拉勒乡、巴仁乡、加马铁热克乡、喀热开其克乡、克孜勒陶镇、恰尔隆镇、塔尔乡</v>
          </cell>
          <cell r="I10" t="str">
            <v>2025年6月-2025年10月</v>
          </cell>
          <cell r="J10" t="str">
            <v>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v>
          </cell>
          <cell r="K10">
            <v>6</v>
          </cell>
          <cell r="L10">
            <v>1</v>
          </cell>
          <cell r="M10">
            <v>18291</v>
          </cell>
          <cell r="N10">
            <v>73164</v>
          </cell>
          <cell r="O10">
            <v>2075.50448</v>
          </cell>
          <cell r="P10">
            <v>1199.608</v>
          </cell>
          <cell r="Q10">
            <v>2075.50448</v>
          </cell>
          <cell r="R10">
            <v>2875.89648</v>
          </cell>
          <cell r="S10">
            <v>0</v>
          </cell>
          <cell r="T10">
            <v>2075.50448</v>
          </cell>
          <cell r="U10">
            <v>875.89648</v>
          </cell>
          <cell r="V10" t="str">
            <v>1.AKT25-DHJB-001-1阿克陶县种植业补助项目，计划投资2075.50448万元，安排中央乡村振兴任务（第一批）875.89648万元；</v>
          </cell>
          <cell r="W10">
            <v>0</v>
          </cell>
          <cell r="X10" t="str">
            <v>安排中央乡村振兴任务（第一批）</v>
          </cell>
          <cell r="Y10">
            <v>875.89648</v>
          </cell>
          <cell r="Z10">
            <v>0</v>
          </cell>
        </row>
        <row r="11">
          <cell r="B11" t="str">
            <v>畜牧业</v>
          </cell>
        </row>
        <row r="11">
          <cell r="K11">
            <v>5</v>
          </cell>
          <cell r="L11">
            <v>1</v>
          </cell>
          <cell r="M11">
            <v>17213</v>
          </cell>
          <cell r="N11">
            <v>68852</v>
          </cell>
          <cell r="O11">
            <v>7662.436</v>
          </cell>
        </row>
        <row r="11">
          <cell r="Q11">
            <v>7662.436</v>
          </cell>
          <cell r="R11">
            <v>7662.436</v>
          </cell>
        </row>
        <row r="11">
          <cell r="Y11">
            <v>7662.436</v>
          </cell>
          <cell r="Z11">
            <v>0</v>
          </cell>
          <cell r="AA11">
            <v>0</v>
          </cell>
          <cell r="AB11">
            <v>0</v>
          </cell>
        </row>
        <row r="12">
          <cell r="B12" t="str">
            <v>AKT25-DHJB-002-1</v>
          </cell>
          <cell r="C12">
            <v>2025</v>
          </cell>
          <cell r="D12" t="str">
            <v>阿克陶县畜牧业养殖补助项目</v>
          </cell>
          <cell r="E12" t="str">
            <v>产业到户奖补</v>
          </cell>
          <cell r="F12" t="str">
            <v>畜牧业</v>
          </cell>
          <cell r="G12" t="str">
            <v>新建</v>
          </cell>
          <cell r="H12" t="str">
            <v>阿克陶县各乡镇</v>
          </cell>
          <cell r="I12" t="str">
            <v>2025年1月-2025年12月</v>
          </cell>
          <cell r="J12" t="str">
            <v>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v>
          </cell>
          <cell r="K12">
            <v>5</v>
          </cell>
          <cell r="L12">
            <v>1</v>
          </cell>
          <cell r="M12">
            <v>17213</v>
          </cell>
          <cell r="N12">
            <v>68852</v>
          </cell>
          <cell r="O12">
            <v>7662.436</v>
          </cell>
          <cell r="P12">
            <v>6500</v>
          </cell>
          <cell r="Q12">
            <v>7662.436</v>
          </cell>
          <cell r="R12">
            <v>7662.436</v>
          </cell>
          <cell r="S12">
            <v>0</v>
          </cell>
          <cell r="T12">
            <v>7662.436</v>
          </cell>
          <cell r="U12">
            <v>1162.436</v>
          </cell>
          <cell r="V12" t="str">
            <v>2.AKT25-DHJB-002-1阿克陶县畜牧业养殖补助项目，计划投资7662.436万元，安排中央乡村振兴任务（第一批）1162.436万元；</v>
          </cell>
          <cell r="W12">
            <v>0</v>
          </cell>
          <cell r="X12" t="str">
            <v>安排中央乡村振兴任务（第一批）</v>
          </cell>
          <cell r="Y12">
            <v>7662.436</v>
          </cell>
          <cell r="Z12">
            <v>0</v>
          </cell>
        </row>
        <row r="13">
          <cell r="B13" t="str">
            <v>林果业</v>
          </cell>
        </row>
        <row r="14">
          <cell r="B14" t="str">
            <v>渔业</v>
          </cell>
        </row>
        <row r="15">
          <cell r="B15" t="str">
            <v>庭院经济</v>
          </cell>
        </row>
        <row r="15">
          <cell r="K15">
            <v>5000</v>
          </cell>
          <cell r="L15">
            <v>1</v>
          </cell>
          <cell r="M15">
            <v>4582</v>
          </cell>
          <cell r="N15">
            <v>18328</v>
          </cell>
          <cell r="O15">
            <v>101.15</v>
          </cell>
        </row>
        <row r="15">
          <cell r="Q15">
            <v>101.15</v>
          </cell>
          <cell r="R15">
            <v>101.15</v>
          </cell>
        </row>
        <row r="15">
          <cell r="Y15">
            <v>101.15</v>
          </cell>
          <cell r="Z15">
            <v>0</v>
          </cell>
          <cell r="AA15">
            <v>0</v>
          </cell>
          <cell r="AB15">
            <v>0</v>
          </cell>
        </row>
        <row r="16">
          <cell r="B16" t="str">
            <v>AKT25-DHJB-005-1</v>
          </cell>
          <cell r="C16">
            <v>2025</v>
          </cell>
          <cell r="D16" t="str">
            <v>阿克陶县庭院经济补助项目</v>
          </cell>
          <cell r="E16" t="str">
            <v>产业到户奖补</v>
          </cell>
          <cell r="F16" t="str">
            <v>庭院经济</v>
          </cell>
          <cell r="G16" t="str">
            <v>新建</v>
          </cell>
          <cell r="H16" t="str">
            <v>阿克陶县阿克陶镇、玉麦镇、皮拉勒乡、巴仁乡、加马铁热克乡、喀热开其克乡、克孜勒陶镇、恰尔隆镇、塔尔乡</v>
          </cell>
          <cell r="I16" t="str">
            <v>2025年3月-2025年10月</v>
          </cell>
          <cell r="J16" t="str">
            <v>阿克陶县对脱贫户（含监测帮扶对象家庭）群众利用自家房前屋后、前庭后院等区域发展特色种植进行庭院经济补助共5000亩，计划投资500万元。</v>
          </cell>
          <cell r="K16">
            <v>5000</v>
          </cell>
          <cell r="L16">
            <v>1</v>
          </cell>
          <cell r="M16">
            <v>4582</v>
          </cell>
          <cell r="N16">
            <v>18328</v>
          </cell>
          <cell r="O16">
            <v>101.15</v>
          </cell>
          <cell r="P16">
            <v>500</v>
          </cell>
          <cell r="Q16">
            <v>101.15</v>
          </cell>
          <cell r="R16">
            <v>101.15</v>
          </cell>
          <cell r="S16">
            <v>0</v>
          </cell>
          <cell r="T16">
            <v>101.15</v>
          </cell>
          <cell r="U16">
            <v>-398.85</v>
          </cell>
          <cell r="V16" t="str">
            <v>3.AKT25-DHJB-005-1阿克陶县庭院经济补助项目中央乡村振兴任务（第一批）调出-398.85万元；</v>
          </cell>
          <cell r="W16">
            <v>0</v>
          </cell>
          <cell r="X16" t="str">
            <v>中央乡村振兴任务（第一批）调出</v>
          </cell>
          <cell r="Y16">
            <v>101.15</v>
          </cell>
          <cell r="Z16">
            <v>0</v>
          </cell>
        </row>
        <row r="17">
          <cell r="B17" t="str">
            <v>就业创业</v>
          </cell>
        </row>
        <row r="17">
          <cell r="K17">
            <v>14007</v>
          </cell>
          <cell r="L17">
            <v>1</v>
          </cell>
          <cell r="M17">
            <v>11105</v>
          </cell>
          <cell r="N17">
            <v>14007</v>
          </cell>
          <cell r="O17">
            <v>2846.7785</v>
          </cell>
        </row>
        <row r="17">
          <cell r="Q17">
            <v>2846.7785</v>
          </cell>
          <cell r="R17">
            <v>1628.100797</v>
          </cell>
        </row>
        <row r="17">
          <cell r="Y17">
            <v>1628.100797</v>
          </cell>
          <cell r="Z17">
            <v>0</v>
          </cell>
          <cell r="AA17">
            <v>0</v>
          </cell>
          <cell r="AB17">
            <v>0</v>
          </cell>
        </row>
        <row r="18">
          <cell r="B18" t="str">
            <v>AKT25-DHJB-006-1</v>
          </cell>
          <cell r="C18">
            <v>2025</v>
          </cell>
          <cell r="D18" t="str">
            <v>阿克陶县就业创业补助项目</v>
          </cell>
          <cell r="E18" t="str">
            <v>产业到户奖补</v>
          </cell>
          <cell r="F18" t="str">
            <v>就业创业</v>
          </cell>
          <cell r="G18" t="str">
            <v>新建</v>
          </cell>
          <cell r="H18" t="str">
            <v>阿克陶县各乡镇</v>
          </cell>
          <cell r="I18" t="str">
            <v>2025年1月-2025年12月</v>
          </cell>
          <cell r="J18" t="str">
            <v>一次性交通补助7920人471.11万元（疆内4699人132.07万元，疆外3221人339.04万元），创业补助1583人（户）282.6万元（其中：按照2000元/人补助1243人&lt;户&gt;248.6万元，按照1000元/人补助340人&lt;户&gt;34万元），公岗补助4504人2404.15万元。</v>
          </cell>
          <cell r="K18">
            <v>14007</v>
          </cell>
          <cell r="L18">
            <v>1</v>
          </cell>
          <cell r="M18">
            <v>11105</v>
          </cell>
          <cell r="N18">
            <v>14007</v>
          </cell>
          <cell r="O18">
            <v>2846.7785</v>
          </cell>
          <cell r="P18">
            <v>3157.86</v>
          </cell>
          <cell r="Q18">
            <v>2846.7785</v>
          </cell>
          <cell r="R18">
            <v>1628.100797</v>
          </cell>
          <cell r="S18">
            <v>0</v>
          </cell>
          <cell r="T18">
            <v>2846.7785</v>
          </cell>
          <cell r="U18">
            <v>-311.0815</v>
          </cell>
          <cell r="V18" t="str">
            <v>4.AKT25-DHJB-006-1阿克陶县就业创业补助项目中央乡村振兴任务（第一批）调出-311.0815万元；</v>
          </cell>
          <cell r="W18">
            <v>0</v>
          </cell>
          <cell r="X18" t="str">
            <v>中央乡村振兴任务（第一批）调出</v>
          </cell>
          <cell r="Y18">
            <v>1628.100797</v>
          </cell>
          <cell r="Z18">
            <v>0</v>
          </cell>
        </row>
        <row r="19">
          <cell r="B19" t="str">
            <v>生产项目</v>
          </cell>
        </row>
        <row r="19">
          <cell r="K19">
            <v>57758</v>
          </cell>
          <cell r="L19">
            <v>26</v>
          </cell>
          <cell r="M19">
            <v>8079</v>
          </cell>
          <cell r="N19">
            <v>30950</v>
          </cell>
          <cell r="O19">
            <v>19964.17</v>
          </cell>
        </row>
        <row r="19">
          <cell r="Q19">
            <v>18971.599939</v>
          </cell>
          <cell r="R19">
            <v>19439.459642</v>
          </cell>
        </row>
        <row r="19">
          <cell r="Y19">
            <v>16414.349939</v>
          </cell>
          <cell r="Z19">
            <v>1953</v>
          </cell>
          <cell r="AA19">
            <v>692.109703</v>
          </cell>
          <cell r="AB19">
            <v>0</v>
          </cell>
        </row>
        <row r="20">
          <cell r="B20" t="str">
            <v>种植业基地</v>
          </cell>
        </row>
        <row r="20">
          <cell r="K20">
            <v>7680</v>
          </cell>
          <cell r="L20">
            <v>6</v>
          </cell>
          <cell r="M20">
            <v>1782</v>
          </cell>
          <cell r="N20">
            <v>6298</v>
          </cell>
          <cell r="O20">
            <v>6697</v>
          </cell>
        </row>
        <row r="20">
          <cell r="Q20">
            <v>6326.045458</v>
          </cell>
          <cell r="R20">
            <v>6636.045458</v>
          </cell>
        </row>
        <row r="20">
          <cell r="Y20">
            <v>6236.045458</v>
          </cell>
          <cell r="Z20">
            <v>90</v>
          </cell>
          <cell r="AA20">
            <v>310</v>
          </cell>
          <cell r="AB20">
            <v>0</v>
          </cell>
        </row>
        <row r="21">
          <cell r="B21" t="str">
            <v>AKT25-007-2</v>
          </cell>
          <cell r="C21">
            <v>2025</v>
          </cell>
          <cell r="D21" t="str">
            <v>阿克陶镇奥达艾日克村大棚改造项目</v>
          </cell>
          <cell r="E21" t="str">
            <v>生产项目</v>
          </cell>
          <cell r="F21" t="str">
            <v>种植业基地</v>
          </cell>
          <cell r="G21" t="str">
            <v>改建</v>
          </cell>
          <cell r="H21" t="str">
            <v>阿克陶镇奥达艾日克村</v>
          </cell>
          <cell r="I21" t="str">
            <v>2025年3月-2025年10月</v>
          </cell>
          <cell r="J21" t="str">
            <v>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v>
          </cell>
          <cell r="K21">
            <v>87</v>
          </cell>
          <cell r="L21">
            <v>1</v>
          </cell>
          <cell r="M21">
            <v>35</v>
          </cell>
          <cell r="N21">
            <v>80</v>
          </cell>
          <cell r="O21">
            <v>400</v>
          </cell>
          <cell r="P21">
            <v>400</v>
          </cell>
          <cell r="Q21">
            <v>400</v>
          </cell>
          <cell r="R21">
            <v>400</v>
          </cell>
          <cell r="S21">
            <v>0</v>
          </cell>
          <cell r="T21">
            <v>400</v>
          </cell>
          <cell r="U21">
            <v>0</v>
          </cell>
        </row>
        <row r="21">
          <cell r="W21">
            <v>0</v>
          </cell>
          <cell r="X21">
            <v>0</v>
          </cell>
          <cell r="Y21">
            <v>400</v>
          </cell>
          <cell r="Z21">
            <v>0</v>
          </cell>
        </row>
        <row r="22">
          <cell r="B22" t="str">
            <v>AKT25-007-3</v>
          </cell>
          <cell r="C22">
            <v>2025</v>
          </cell>
          <cell r="D22" t="str">
            <v>布伦口乡盖孜村大棚保温采购项目</v>
          </cell>
          <cell r="E22" t="str">
            <v>生产项目</v>
          </cell>
          <cell r="F22" t="str">
            <v>种植业基地</v>
          </cell>
          <cell r="G22" t="str">
            <v>新建</v>
          </cell>
          <cell r="H22" t="str">
            <v>布伦口乡盖孜村</v>
          </cell>
          <cell r="I22" t="str">
            <v>2025年4月-2025年10月</v>
          </cell>
          <cell r="J22" t="str">
            <v>给盖孜村因冰山移动灾害在昆仑佳苑的37座（每座规模75米*11米）大棚进行维修、提升改造，采购棚膜、压膜带、棉被、保温层及维修其他附属设施，每座大棚采购棚膜1000平方米、压膜带75根、棉被25条、保温层等配套设施。</v>
          </cell>
          <cell r="K22">
            <v>37</v>
          </cell>
          <cell r="L22">
            <v>1</v>
          </cell>
          <cell r="M22">
            <v>37</v>
          </cell>
          <cell r="N22">
            <v>125</v>
          </cell>
          <cell r="O22">
            <v>126</v>
          </cell>
          <cell r="P22">
            <v>126</v>
          </cell>
          <cell r="Q22">
            <v>126</v>
          </cell>
          <cell r="R22">
            <v>126</v>
          </cell>
          <cell r="S22">
            <v>0</v>
          </cell>
          <cell r="T22">
            <v>126</v>
          </cell>
          <cell r="U22">
            <v>0</v>
          </cell>
        </row>
        <row r="22">
          <cell r="W22">
            <v>0</v>
          </cell>
          <cell r="X22">
            <v>0</v>
          </cell>
          <cell r="Y22">
            <v>126</v>
          </cell>
          <cell r="Z22">
            <v>0</v>
          </cell>
        </row>
        <row r="23">
          <cell r="B23" t="str">
            <v>AKT25-007-5</v>
          </cell>
          <cell r="C23">
            <v>2025</v>
          </cell>
          <cell r="D23" t="str">
            <v>阿克陶县阿克陶镇2025年0.1976万亩改造提升建设项目</v>
          </cell>
          <cell r="E23" t="str">
            <v>生产项目</v>
          </cell>
          <cell r="F23" t="str">
            <v>种植业基地</v>
          </cell>
          <cell r="G23" t="str">
            <v>新建</v>
          </cell>
          <cell r="H23" t="str">
            <v>阿克陶镇喀依恰艾日克村、巴仁艾日克村、英其开艾日克村、拱拜提艾日克村</v>
          </cell>
          <cell r="I23" t="str">
            <v>2025年3月-2025年9月</v>
          </cell>
          <cell r="J23" t="str">
            <v>田块整治工程共1976亩，划分为31个地块，平整土方量共34.9万方,项目实施高效节水面积1976亩，系统灌溉面积1976亩，规划制泵房4座，配套变频控制柜4套等基础设施配套工程，计划总投资780万元。</v>
          </cell>
          <cell r="K23">
            <v>1976</v>
          </cell>
          <cell r="L23">
            <v>1</v>
          </cell>
          <cell r="M23">
            <v>546</v>
          </cell>
          <cell r="N23">
            <v>1638</v>
          </cell>
          <cell r="O23">
            <v>780</v>
          </cell>
          <cell r="P23">
            <v>710</v>
          </cell>
          <cell r="Q23">
            <v>756.693766</v>
          </cell>
          <cell r="R23">
            <v>826.693766</v>
          </cell>
          <cell r="S23">
            <v>23.306234</v>
          </cell>
          <cell r="T23">
            <v>756.693766</v>
          </cell>
          <cell r="U23">
            <v>46.693766</v>
          </cell>
          <cell r="V23" t="str">
            <v>7.AKT25-007-5阿克陶县阿克陶镇2025年0.1976万亩改造提升建设项目，计划投资780万元，安排中央乡村振兴任务（第一批）46.693766万元；</v>
          </cell>
          <cell r="W23">
            <v>0</v>
          </cell>
          <cell r="X23" t="str">
            <v>安排中央乡村振兴任务（第一批）</v>
          </cell>
          <cell r="Y23">
            <v>756.693766</v>
          </cell>
          <cell r="Z23">
            <v>0</v>
          </cell>
          <cell r="AA23">
            <v>70</v>
          </cell>
        </row>
        <row r="24">
          <cell r="B24" t="str">
            <v>AKT25-007-9</v>
          </cell>
          <cell r="C24">
            <v>2025</v>
          </cell>
          <cell r="D24" t="str">
            <v>阿克陶县加马铁热克乡2025年0.55万亩节水灌溉建设项目</v>
          </cell>
          <cell r="E24" t="str">
            <v>生产项目</v>
          </cell>
          <cell r="F24" t="str">
            <v>种植业基地</v>
          </cell>
          <cell r="G24" t="str">
            <v>新建</v>
          </cell>
          <cell r="H24" t="str">
            <v>加马铁热克乡赛克孜艾日克村、巴格拉村、乌卡买里村、喀什博依村</v>
          </cell>
          <cell r="I24" t="str">
            <v>2025年3月-2025年9月</v>
          </cell>
          <cell r="J24" t="str">
            <v>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v>
          </cell>
          <cell r="K24">
            <v>5500</v>
          </cell>
          <cell r="L24">
            <v>1</v>
          </cell>
          <cell r="M24">
            <v>176</v>
          </cell>
          <cell r="N24">
            <v>528</v>
          </cell>
          <cell r="O24">
            <v>991</v>
          </cell>
          <cell r="P24">
            <v>991</v>
          </cell>
          <cell r="Q24">
            <v>991</v>
          </cell>
          <cell r="R24">
            <v>991</v>
          </cell>
          <cell r="S24">
            <v>0</v>
          </cell>
          <cell r="T24">
            <v>991</v>
          </cell>
          <cell r="U24">
            <v>0</v>
          </cell>
        </row>
        <row r="24">
          <cell r="W24">
            <v>0</v>
          </cell>
          <cell r="X24">
            <v>0</v>
          </cell>
          <cell r="Y24">
            <v>991</v>
          </cell>
          <cell r="Z24">
            <v>0</v>
          </cell>
        </row>
        <row r="25">
          <cell r="B25" t="str">
            <v>AKT25-007-31</v>
          </cell>
          <cell r="C25">
            <v>2025</v>
          </cell>
          <cell r="D25" t="str">
            <v>恰尔隆镇麻扎窝孜村、其克尔铁热克村2025年度主导产业新建大棚建设项目</v>
          </cell>
          <cell r="E25" t="str">
            <v>生产项目</v>
          </cell>
          <cell r="F25" t="str">
            <v>种植业基地</v>
          </cell>
          <cell r="G25" t="str">
            <v>新建</v>
          </cell>
          <cell r="H25" t="str">
            <v>恰尔隆镇麻扎窝孜村、其克尔铁热克村</v>
          </cell>
          <cell r="I25" t="str">
            <v>2025年3月-2025年10月</v>
          </cell>
          <cell r="J25" t="str">
            <v>为恰尔隆镇麻扎窝孜村、其克尔铁热克村各新建大棚20座，共40座，每座大棚长90米，宽16米，建筑面积为1440平方米，总体规划水电、戈壁挖方、种植土回填及棉被、棚膜、卷帘机、水肥一体机、滴管等附属设施。</v>
          </cell>
          <cell r="K25">
            <v>40</v>
          </cell>
          <cell r="L25">
            <v>1</v>
          </cell>
          <cell r="M25">
            <v>787</v>
          </cell>
          <cell r="N25">
            <v>3106</v>
          </cell>
          <cell r="O25">
            <v>2000</v>
          </cell>
          <cell r="P25">
            <v>2000</v>
          </cell>
          <cell r="Q25">
            <v>1852.532</v>
          </cell>
          <cell r="R25">
            <v>1852.532</v>
          </cell>
          <cell r="S25">
            <v>147.468</v>
          </cell>
          <cell r="T25">
            <v>1852.532</v>
          </cell>
          <cell r="U25">
            <v>-147.468</v>
          </cell>
          <cell r="V25" t="str">
            <v>9.AKT25-007-31恰尔隆镇麻扎窝孜村、其克尔铁热克村2025年度主导产业新建大棚建设项目,计划投资2000万元，本次结余-147.468万元（结余乡村振兴任务（第一批）);</v>
          </cell>
          <cell r="W25">
            <v>0</v>
          </cell>
          <cell r="X25" t="str">
            <v>结余乡村振兴任务（第一批）</v>
          </cell>
          <cell r="Y25">
            <v>1852.532</v>
          </cell>
          <cell r="Z25">
            <v>0</v>
          </cell>
        </row>
        <row r="26">
          <cell r="B26" t="str">
            <v>AKT25-007-32</v>
          </cell>
          <cell r="C26">
            <v>2025</v>
          </cell>
          <cell r="D26" t="str">
            <v>巴仁乡温室大棚建设项目</v>
          </cell>
          <cell r="E26" t="str">
            <v>生产项目</v>
          </cell>
          <cell r="F26" t="str">
            <v>种植业基地</v>
          </cell>
          <cell r="G26" t="str">
            <v>新建</v>
          </cell>
          <cell r="H26" t="str">
            <v>巴仁乡克孜勒吾斯塘村、萨依巴格村、阔洪其村、吐尔村</v>
          </cell>
          <cell r="I26" t="str">
            <v>2025年3月-2025年10月</v>
          </cell>
          <cell r="J26" t="str">
            <v>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v>
          </cell>
          <cell r="K26">
            <v>40</v>
          </cell>
          <cell r="L26">
            <v>1</v>
          </cell>
          <cell r="M26">
            <v>201</v>
          </cell>
          <cell r="N26">
            <v>821</v>
          </cell>
          <cell r="O26">
            <v>2400</v>
          </cell>
          <cell r="P26">
            <v>2160</v>
          </cell>
          <cell r="Q26">
            <v>2199.819692</v>
          </cell>
          <cell r="R26">
            <v>2439.819692</v>
          </cell>
          <cell r="S26">
            <v>200.180308</v>
          </cell>
          <cell r="T26">
            <v>2199.819692</v>
          </cell>
          <cell r="U26">
            <v>39.819692</v>
          </cell>
          <cell r="V26" t="str">
            <v>10.AKT25-007-32巴仁乡温室大棚建设项目，计划投资2400万元，安排中央乡村振兴任务（第一批）39.819692万元；</v>
          </cell>
          <cell r="W26">
            <v>0</v>
          </cell>
          <cell r="X26" t="str">
            <v>安排中央乡村振兴任务（第一批）</v>
          </cell>
          <cell r="Y26">
            <v>2109.819692</v>
          </cell>
          <cell r="Z26">
            <v>90</v>
          </cell>
          <cell r="AA26">
            <v>240</v>
          </cell>
        </row>
        <row r="27">
          <cell r="B27" t="str">
            <v>养殖业基地</v>
          </cell>
        </row>
        <row r="27">
          <cell r="K27">
            <v>3512</v>
          </cell>
          <cell r="L27">
            <v>13</v>
          </cell>
          <cell r="M27">
            <v>3128</v>
          </cell>
          <cell r="N27">
            <v>11264</v>
          </cell>
          <cell r="O27">
            <v>9330.75</v>
          </cell>
        </row>
        <row r="27">
          <cell r="Q27">
            <v>8990.303683</v>
          </cell>
          <cell r="R27">
            <v>8890.053683</v>
          </cell>
        </row>
        <row r="27">
          <cell r="Y27">
            <v>7319.053683</v>
          </cell>
          <cell r="Z27">
            <v>1067</v>
          </cell>
          <cell r="AA27">
            <v>124</v>
          </cell>
          <cell r="AB27">
            <v>0</v>
          </cell>
        </row>
        <row r="28">
          <cell r="B28" t="str">
            <v>AKT25-008-1</v>
          </cell>
          <cell r="C28">
            <v>2025</v>
          </cell>
          <cell r="D28" t="str">
            <v>布伦口乡防疫栏、药浴池建设项目</v>
          </cell>
          <cell r="E28" t="str">
            <v>生产项目</v>
          </cell>
          <cell r="F28" t="str">
            <v>养殖业基地</v>
          </cell>
          <cell r="G28" t="str">
            <v>新建</v>
          </cell>
          <cell r="H28" t="str">
            <v>布伦口乡盖孜村、苏巴什村、托喀依村、布伦口村、恰克尔艾格勒村</v>
          </cell>
          <cell r="I28" t="str">
            <v>2025年4月-2025年11月</v>
          </cell>
          <cell r="J28" t="str">
            <v>新建16座防疫栏。其中15座500平方米，盖孜村5座，苏巴什村3座，布伦口村4座，恰克尔艾格勒村3座，每座20万元，布伦口村1座1000平方米；托喀依村二小队新建一座500平米的药浴池，每座20万元。</v>
          </cell>
          <cell r="K28">
            <v>16</v>
          </cell>
          <cell r="L28">
            <v>1</v>
          </cell>
          <cell r="M28">
            <v>1127</v>
          </cell>
          <cell r="N28">
            <v>4311</v>
          </cell>
          <cell r="O28">
            <v>380</v>
          </cell>
          <cell r="P28">
            <v>380</v>
          </cell>
          <cell r="Q28">
            <v>380</v>
          </cell>
          <cell r="R28">
            <v>380</v>
          </cell>
          <cell r="S28">
            <v>0</v>
          </cell>
          <cell r="T28">
            <v>380</v>
          </cell>
          <cell r="U28">
            <v>0</v>
          </cell>
        </row>
        <row r="28">
          <cell r="W28">
            <v>0</v>
          </cell>
          <cell r="X28">
            <v>0</v>
          </cell>
          <cell r="Y28">
            <v>0</v>
          </cell>
          <cell r="Z28">
            <v>0</v>
          </cell>
        </row>
        <row r="29">
          <cell r="B29" t="str">
            <v>AKT25-008-4</v>
          </cell>
          <cell r="C29">
            <v>2025</v>
          </cell>
          <cell r="D29" t="str">
            <v>阿克陶县黄麻鸡养殖基地电力增容扩线项目</v>
          </cell>
          <cell r="E29" t="str">
            <v>生产项目</v>
          </cell>
          <cell r="F29" t="str">
            <v>养殖业基地</v>
          </cell>
          <cell r="G29" t="str">
            <v>新建</v>
          </cell>
          <cell r="H29" t="str">
            <v>恰尔隆镇其克尔铁热克村</v>
          </cell>
          <cell r="I29" t="str">
            <v>2025年3月-2025年9月</v>
          </cell>
          <cell r="J29" t="str">
            <v>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v>
          </cell>
          <cell r="K29">
            <v>1</v>
          </cell>
          <cell r="L29">
            <v>1</v>
          </cell>
          <cell r="M29">
            <v>100</v>
          </cell>
          <cell r="N29">
            <v>300</v>
          </cell>
          <cell r="O29">
            <v>540</v>
          </cell>
          <cell r="P29">
            <v>486</v>
          </cell>
          <cell r="Q29">
            <v>491.26</v>
          </cell>
          <cell r="R29">
            <v>545.26</v>
          </cell>
          <cell r="S29">
            <v>48.74</v>
          </cell>
          <cell r="T29">
            <v>491.26</v>
          </cell>
          <cell r="U29">
            <v>5.25999999999999</v>
          </cell>
          <cell r="V29" t="str">
            <v>12.AKT25-008-4阿克陶县黄麻鸡养殖基地电力增容扩线项目，计划投资540万元，安排中央乡村振兴任务（第一批）5.25999999999999万元；</v>
          </cell>
          <cell r="W29">
            <v>0</v>
          </cell>
          <cell r="X29" t="str">
            <v>安排中央乡村振兴任务（第一批）</v>
          </cell>
          <cell r="Y29">
            <v>465.26</v>
          </cell>
          <cell r="Z29">
            <v>26</v>
          </cell>
          <cell r="AA29">
            <v>54</v>
          </cell>
        </row>
        <row r="30">
          <cell r="B30" t="str">
            <v>AKT25-008-5</v>
          </cell>
          <cell r="C30">
            <v>2025</v>
          </cell>
          <cell r="D30" t="str">
            <v>易地扶贫搬迁安置点羊圈建设项目</v>
          </cell>
          <cell r="E30" t="str">
            <v>生产项目</v>
          </cell>
          <cell r="F30" t="str">
            <v>养殖业基地</v>
          </cell>
          <cell r="G30" t="str">
            <v>新建</v>
          </cell>
          <cell r="H30" t="str">
            <v>昆仑佳苑</v>
          </cell>
          <cell r="I30" t="str">
            <v>2025年4月-2025年9月</v>
          </cell>
          <cell r="J30" t="str">
            <v>在易地扶贫搬迁安置点新建5座羊圈，每座1440平方米，资产归村集体所有。总投资650万元。</v>
          </cell>
          <cell r="K30">
            <v>5</v>
          </cell>
          <cell r="L30">
            <v>1</v>
          </cell>
          <cell r="M30">
            <v>100</v>
          </cell>
          <cell r="N30">
            <v>425</v>
          </cell>
          <cell r="O30">
            <v>650</v>
          </cell>
          <cell r="P30">
            <v>585</v>
          </cell>
          <cell r="Q30">
            <v>585</v>
          </cell>
          <cell r="R30">
            <v>650</v>
          </cell>
          <cell r="S30">
            <v>65</v>
          </cell>
          <cell r="T30">
            <v>585</v>
          </cell>
          <cell r="U30">
            <v>0</v>
          </cell>
        </row>
        <row r="30">
          <cell r="W30">
            <v>0</v>
          </cell>
          <cell r="X30">
            <v>0</v>
          </cell>
          <cell r="Y30">
            <v>0</v>
          </cell>
          <cell r="Z30">
            <v>585</v>
          </cell>
          <cell r="AA30">
            <v>65</v>
          </cell>
        </row>
        <row r="31">
          <cell r="B31" t="str">
            <v>AKT25-008-16</v>
          </cell>
          <cell r="C31">
            <v>2025</v>
          </cell>
          <cell r="D31" t="str">
            <v>喀热开其克乡黄麻鸡养殖基地配套设施出粪系统及堆粪场无害化处理改造项目</v>
          </cell>
          <cell r="E31" t="str">
            <v>生产项目</v>
          </cell>
          <cell r="F31" t="str">
            <v>养殖业基地</v>
          </cell>
          <cell r="G31" t="str">
            <v>新建</v>
          </cell>
          <cell r="H31" t="str">
            <v>喀热开其克乡博斯坦村</v>
          </cell>
          <cell r="I31" t="str">
            <v>2025年3月-2025年9月</v>
          </cell>
          <cell r="J31" t="str">
            <v>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v>
          </cell>
          <cell r="K31">
            <v>7</v>
          </cell>
          <cell r="L31">
            <v>1</v>
          </cell>
          <cell r="M31">
            <v>40</v>
          </cell>
          <cell r="N31">
            <v>125</v>
          </cell>
          <cell r="O31">
            <v>50</v>
          </cell>
          <cell r="P31">
            <v>45</v>
          </cell>
          <cell r="Q31">
            <v>50</v>
          </cell>
          <cell r="R31">
            <v>55</v>
          </cell>
          <cell r="S31">
            <v>-0.737785000000002</v>
          </cell>
          <cell r="T31">
            <v>50.737785</v>
          </cell>
          <cell r="U31">
            <v>5</v>
          </cell>
          <cell r="V31" t="str">
            <v>14.AKT25-008-16喀热开其克乡黄麻鸡养殖基地配套设施出粪系统及堆粪场无害化处理改造项目，计划投资50万元，安排中央乡村振兴任务（第一批）5万元；</v>
          </cell>
          <cell r="W31">
            <v>0</v>
          </cell>
          <cell r="X31" t="str">
            <v>安排中央乡村振兴任务（第一批）</v>
          </cell>
          <cell r="Y31">
            <v>50</v>
          </cell>
          <cell r="Z31">
            <v>0</v>
          </cell>
          <cell r="AA31">
            <v>5</v>
          </cell>
        </row>
        <row r="32">
          <cell r="B32" t="str">
            <v>AKT25-008-17</v>
          </cell>
          <cell r="C32">
            <v>2025</v>
          </cell>
          <cell r="D32" t="str">
            <v>2025年壮大村集体经济育肥牛（集中养殖）采购项目</v>
          </cell>
          <cell r="E32" t="str">
            <v>生产项目</v>
          </cell>
          <cell r="F32" t="str">
            <v>养殖业基地</v>
          </cell>
          <cell r="G32" t="str">
            <v>新建</v>
          </cell>
          <cell r="H32" t="str">
            <v>阿克陶镇巴仁艾日克村、英其开艾日克村、央其买里村，布伦口乡托卡依村、盖孜村，木吉乡木吉村、布拉克村、琼让村、昆提别斯村，恰尔隆镇吉朗德村、托依鲁布隆村、麻扎窝孜村、喀依孜村、其克铁热克村、巴勒达灵窝孜村</v>
          </cell>
          <cell r="I32" t="str">
            <v>2025年4月-2025年10月</v>
          </cell>
          <cell r="J32" t="str">
            <v>计划采购2900头育肥牛，1岁左右，300公斤以上（下浮20公斤），每头1万元，计划投资2900万元，采取集中养殖的方式进行托养，资产归村集体所有，托养费（分红）用于壮大集体经济收入。</v>
          </cell>
          <cell r="K32">
            <v>2900</v>
          </cell>
          <cell r="L32">
            <v>1</v>
          </cell>
          <cell r="M32">
            <v>1000</v>
          </cell>
          <cell r="N32">
            <v>3300</v>
          </cell>
          <cell r="O32">
            <v>2900</v>
          </cell>
          <cell r="P32">
            <v>2900</v>
          </cell>
          <cell r="Q32">
            <v>2900</v>
          </cell>
          <cell r="R32">
            <v>2900</v>
          </cell>
          <cell r="S32">
            <v>0</v>
          </cell>
          <cell r="T32">
            <v>2900</v>
          </cell>
          <cell r="U32">
            <v>0</v>
          </cell>
        </row>
        <row r="32">
          <cell r="W32">
            <v>0</v>
          </cell>
          <cell r="X32">
            <v>0</v>
          </cell>
          <cell r="Y32">
            <v>2900</v>
          </cell>
          <cell r="Z32">
            <v>0</v>
          </cell>
        </row>
        <row r="33">
          <cell r="B33" t="str">
            <v>AKT25-008-18</v>
          </cell>
          <cell r="C33">
            <v>2025</v>
          </cell>
          <cell r="D33" t="str">
            <v>阿克陶县巴仁乡古勒巴格村、且克村、墩巴格村黄麻鸡养殖基地新建项目</v>
          </cell>
          <cell r="E33" t="str">
            <v>生产项目</v>
          </cell>
          <cell r="F33" t="str">
            <v>养殖业基地</v>
          </cell>
          <cell r="G33" t="str">
            <v>新建</v>
          </cell>
          <cell r="H33" t="str">
            <v>巴仁乡古勒巴格村</v>
          </cell>
          <cell r="I33" t="str">
            <v>2025年5月-2025年11月</v>
          </cell>
          <cell r="J33" t="str">
            <v>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v>
          </cell>
          <cell r="K33">
            <v>12</v>
          </cell>
          <cell r="L33">
            <v>1</v>
          </cell>
          <cell r="M33">
            <v>200</v>
          </cell>
          <cell r="N33">
            <v>813</v>
          </cell>
          <cell r="O33">
            <v>4560</v>
          </cell>
          <cell r="P33">
            <v>4560</v>
          </cell>
          <cell r="Q33">
            <v>4333.293683</v>
          </cell>
          <cell r="R33">
            <v>4333.293683</v>
          </cell>
          <cell r="S33">
            <v>226.706317</v>
          </cell>
          <cell r="T33">
            <v>4333.293683</v>
          </cell>
          <cell r="U33">
            <v>-226.706317</v>
          </cell>
          <cell r="V33" t="str">
            <v>16.AKT25-008-18阿克陶县巴仁乡古勒巴格村、且克村、墩巴格村黄麻鸡养殖基地新建项目,计划投资4560万元，本次结余-226.706317万元（结余乡村振兴任务（第一批）);</v>
          </cell>
          <cell r="W33">
            <v>0</v>
          </cell>
          <cell r="X33" t="str">
            <v>结余乡村振兴任务（第一批）</v>
          </cell>
          <cell r="Y33">
            <v>3877.293683</v>
          </cell>
          <cell r="Z33">
            <v>456</v>
          </cell>
        </row>
        <row r="34">
          <cell r="B34" t="str">
            <v>AKT25-008-19</v>
          </cell>
          <cell r="C34">
            <v>2025</v>
          </cell>
          <cell r="D34" t="str">
            <v>木吉乡品种改良种公牦牛采购项目</v>
          </cell>
          <cell r="E34" t="str">
            <v>生产项目</v>
          </cell>
          <cell r="F34" t="str">
            <v>养殖业基地</v>
          </cell>
          <cell r="G34" t="str">
            <v>新建</v>
          </cell>
          <cell r="H34" t="str">
            <v>木吉乡木吉村、琼让村、昆提别斯村、布拉克村</v>
          </cell>
          <cell r="I34" t="str">
            <v>2025年4月-2025年10月</v>
          </cell>
          <cell r="J34" t="str">
            <v>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v>
          </cell>
          <cell r="K34">
            <v>27</v>
          </cell>
          <cell r="L34">
            <v>1</v>
          </cell>
          <cell r="M34">
            <v>27</v>
          </cell>
          <cell r="N34">
            <v>108</v>
          </cell>
          <cell r="O34">
            <v>41.85</v>
          </cell>
          <cell r="P34">
            <v>41.85</v>
          </cell>
          <cell r="Q34">
            <v>41.85</v>
          </cell>
          <cell r="R34">
            <v>0</v>
          </cell>
          <cell r="S34">
            <v>0</v>
          </cell>
          <cell r="T34">
            <v>41.85</v>
          </cell>
          <cell r="U34">
            <v>0</v>
          </cell>
        </row>
        <row r="34">
          <cell r="W34">
            <v>0</v>
          </cell>
          <cell r="X34">
            <v>0</v>
          </cell>
          <cell r="Y34">
            <v>0</v>
          </cell>
          <cell r="Z34">
            <v>0</v>
          </cell>
        </row>
        <row r="35">
          <cell r="B35" t="str">
            <v>AKT25-008-20</v>
          </cell>
          <cell r="C35">
            <v>2025</v>
          </cell>
          <cell r="D35" t="str">
            <v>奥依塔克镇品种改良种公牦牛采购项目</v>
          </cell>
          <cell r="E35" t="str">
            <v>生产项目</v>
          </cell>
          <cell r="F35" t="str">
            <v>养殖业基地</v>
          </cell>
          <cell r="G35" t="str">
            <v>新建</v>
          </cell>
          <cell r="H35" t="str">
            <v>奥依塔克镇奥依塔克村、恰勒玛艾日克村、阿特奥依纳克村、皮拉勒村</v>
          </cell>
          <cell r="I35" t="str">
            <v>2025年4月-2025年10月</v>
          </cell>
          <cell r="J35" t="str">
            <v>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v>
          </cell>
          <cell r="K35">
            <v>11</v>
          </cell>
          <cell r="L35">
            <v>1</v>
          </cell>
          <cell r="M35">
            <v>11</v>
          </cell>
          <cell r="N35">
            <v>39</v>
          </cell>
          <cell r="O35">
            <v>17.05</v>
          </cell>
          <cell r="P35">
            <v>17.05</v>
          </cell>
          <cell r="Q35">
            <v>17.05</v>
          </cell>
          <cell r="R35">
            <v>0</v>
          </cell>
          <cell r="S35">
            <v>0</v>
          </cell>
          <cell r="T35">
            <v>17.05</v>
          </cell>
          <cell r="U35">
            <v>0</v>
          </cell>
        </row>
        <row r="35">
          <cell r="W35">
            <v>0</v>
          </cell>
          <cell r="X35">
            <v>0</v>
          </cell>
          <cell r="Y35">
            <v>0</v>
          </cell>
          <cell r="Z35">
            <v>0</v>
          </cell>
        </row>
        <row r="36">
          <cell r="B36" t="str">
            <v>AKT25-008-21</v>
          </cell>
          <cell r="C36">
            <v>2025</v>
          </cell>
          <cell r="D36" t="str">
            <v>布伦口乡品种改良种公牦牛采购项目</v>
          </cell>
          <cell r="E36" t="str">
            <v>生产项目</v>
          </cell>
          <cell r="F36" t="str">
            <v>养殖业基地</v>
          </cell>
          <cell r="G36" t="str">
            <v>新建</v>
          </cell>
          <cell r="H36" t="str">
            <v>布伦口乡布伦口村、苏巴什村、盖孜村、恰克拉克村</v>
          </cell>
          <cell r="I36" t="str">
            <v>2025年4月-2025年10月</v>
          </cell>
          <cell r="J36" t="str">
            <v>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v>
          </cell>
          <cell r="K36">
            <v>28</v>
          </cell>
          <cell r="L36">
            <v>1</v>
          </cell>
          <cell r="M36">
            <v>28</v>
          </cell>
          <cell r="N36">
            <v>123</v>
          </cell>
          <cell r="O36">
            <v>43.4</v>
          </cell>
          <cell r="P36">
            <v>43.4</v>
          </cell>
          <cell r="Q36">
            <v>43.4</v>
          </cell>
          <cell r="R36">
            <v>0</v>
          </cell>
          <cell r="S36">
            <v>0</v>
          </cell>
          <cell r="T36">
            <v>43.4</v>
          </cell>
          <cell r="U36">
            <v>0</v>
          </cell>
        </row>
        <row r="36">
          <cell r="W36">
            <v>0</v>
          </cell>
          <cell r="X36">
            <v>0</v>
          </cell>
          <cell r="Y36">
            <v>0</v>
          </cell>
          <cell r="Z36">
            <v>0</v>
          </cell>
        </row>
        <row r="37">
          <cell r="B37" t="str">
            <v>AKT25-008-22</v>
          </cell>
          <cell r="C37">
            <v>2025</v>
          </cell>
          <cell r="D37" t="str">
            <v>克孜勒陶镇品种改良种公牦牛采购项目</v>
          </cell>
          <cell r="E37" t="str">
            <v>生产项目</v>
          </cell>
          <cell r="F37" t="str">
            <v>养殖业基地</v>
          </cell>
          <cell r="G37" t="str">
            <v>新建</v>
          </cell>
          <cell r="H37" t="str">
            <v>克孜勒陶镇乌尔都隆窝孜村、喀尔乌勒村、红新村、艾杰克村、喀拉塔什村、喀拉塔什其木干村、托运都克村、塔木村、喀普喀村、其木干村、阿尔帕勒克村、塔木柏孜村、汗铁力克村、别勒迪尔村</v>
          </cell>
          <cell r="I37" t="str">
            <v>2025年4月-2025年10月</v>
          </cell>
          <cell r="J37" t="str">
            <v>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v>
          </cell>
          <cell r="K37">
            <v>26</v>
          </cell>
          <cell r="L37">
            <v>1</v>
          </cell>
          <cell r="M37">
            <v>26</v>
          </cell>
          <cell r="N37">
            <v>117</v>
          </cell>
          <cell r="O37">
            <v>40.3</v>
          </cell>
          <cell r="P37">
            <v>40.3</v>
          </cell>
          <cell r="Q37">
            <v>40.3</v>
          </cell>
          <cell r="R37">
            <v>0</v>
          </cell>
          <cell r="S37">
            <v>0</v>
          </cell>
          <cell r="T37">
            <v>40.3</v>
          </cell>
          <cell r="U37">
            <v>0</v>
          </cell>
        </row>
        <row r="37">
          <cell r="W37">
            <v>0</v>
          </cell>
          <cell r="X37">
            <v>0</v>
          </cell>
          <cell r="Y37">
            <v>0</v>
          </cell>
          <cell r="Z37">
            <v>0</v>
          </cell>
        </row>
        <row r="38">
          <cell r="B38" t="str">
            <v>AKT25-008-23</v>
          </cell>
          <cell r="C38">
            <v>2025</v>
          </cell>
          <cell r="D38" t="str">
            <v>恰尔隆镇品种改良种公牦牛采购项目</v>
          </cell>
          <cell r="E38" t="str">
            <v>生产项目</v>
          </cell>
          <cell r="F38" t="str">
            <v>养殖业基地</v>
          </cell>
          <cell r="G38" t="str">
            <v>新建</v>
          </cell>
          <cell r="H38" t="str">
            <v>恰尔隆镇吉朗德村、麻扎窝孜村、托依鲁布隆村、巴勒达灵窝孜村、喀依孜村</v>
          </cell>
          <cell r="I38" t="str">
            <v>2025年4月-2025年10月</v>
          </cell>
          <cell r="J38" t="str">
            <v>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v>
          </cell>
          <cell r="K38">
            <v>27</v>
          </cell>
          <cell r="L38">
            <v>1</v>
          </cell>
          <cell r="M38">
            <v>27</v>
          </cell>
          <cell r="N38">
            <v>95</v>
          </cell>
          <cell r="O38">
            <v>41.85</v>
          </cell>
          <cell r="P38">
            <v>41.85</v>
          </cell>
          <cell r="Q38">
            <v>41.85</v>
          </cell>
          <cell r="R38">
            <v>0</v>
          </cell>
          <cell r="S38">
            <v>0</v>
          </cell>
          <cell r="T38">
            <v>41.85</v>
          </cell>
          <cell r="U38">
            <v>0</v>
          </cell>
        </row>
        <row r="38">
          <cell r="W38">
            <v>0</v>
          </cell>
          <cell r="X38">
            <v>0</v>
          </cell>
          <cell r="Y38">
            <v>0</v>
          </cell>
          <cell r="Z38">
            <v>0</v>
          </cell>
        </row>
        <row r="39">
          <cell r="B39" t="str">
            <v>AKT25-008-24</v>
          </cell>
          <cell r="C39">
            <v>2025</v>
          </cell>
          <cell r="D39" t="str">
            <v>塔尔塔吉克民族乡品种改良种公牦牛采购项目</v>
          </cell>
          <cell r="E39" t="str">
            <v>生产项目</v>
          </cell>
          <cell r="F39" t="str">
            <v>养殖业基地</v>
          </cell>
          <cell r="G39" t="str">
            <v>新建</v>
          </cell>
          <cell r="H39" t="str">
            <v>塔尔塔吉克民族乡巴格村、阿勒麻勒克村、巴格艾格孜村、库祖村</v>
          </cell>
          <cell r="I39" t="str">
            <v>2025年4月-2025年10月</v>
          </cell>
          <cell r="J39" t="str">
            <v>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v>
          </cell>
          <cell r="K39">
            <v>16</v>
          </cell>
          <cell r="L39">
            <v>1</v>
          </cell>
          <cell r="M39">
            <v>16</v>
          </cell>
          <cell r="N39">
            <v>72</v>
          </cell>
          <cell r="O39">
            <v>24.8</v>
          </cell>
          <cell r="P39">
            <v>24.8</v>
          </cell>
          <cell r="Q39">
            <v>24.8</v>
          </cell>
          <cell r="R39">
            <v>0</v>
          </cell>
          <cell r="S39">
            <v>0</v>
          </cell>
          <cell r="T39">
            <v>24.8</v>
          </cell>
          <cell r="U39">
            <v>0</v>
          </cell>
        </row>
        <row r="39">
          <cell r="W39">
            <v>0</v>
          </cell>
          <cell r="X39">
            <v>0</v>
          </cell>
          <cell r="Y39">
            <v>0</v>
          </cell>
          <cell r="Z39">
            <v>0</v>
          </cell>
        </row>
        <row r="40">
          <cell r="B40" t="str">
            <v>AKT25-008-25</v>
          </cell>
          <cell r="C40">
            <v>2025</v>
          </cell>
          <cell r="D40" t="str">
            <v>阿克陶县2025年柯尔克孜羊种公羊补助项目</v>
          </cell>
          <cell r="E40" t="str">
            <v>生产项目</v>
          </cell>
          <cell r="F40" t="str">
            <v>养殖业基地</v>
          </cell>
          <cell r="G40" t="str">
            <v>新建</v>
          </cell>
          <cell r="H40" t="str">
            <v>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v>
          </cell>
          <cell r="I40" t="str">
            <v>2025年4月-2025年10月</v>
          </cell>
          <cell r="J40" t="str">
            <v>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v>
          </cell>
          <cell r="K40">
            <v>436</v>
          </cell>
          <cell r="L40">
            <v>1</v>
          </cell>
          <cell r="M40">
            <v>426</v>
          </cell>
          <cell r="N40">
            <v>1436</v>
          </cell>
          <cell r="O40">
            <v>41.5</v>
          </cell>
          <cell r="P40">
            <v>43.6</v>
          </cell>
          <cell r="Q40">
            <v>41.5</v>
          </cell>
          <cell r="R40">
            <v>26.5</v>
          </cell>
          <cell r="S40">
            <v>0</v>
          </cell>
          <cell r="T40">
            <v>41.5</v>
          </cell>
          <cell r="U40">
            <v>-2.1</v>
          </cell>
          <cell r="V40" t="str">
            <v>23.AKT25-008-25阿克陶县2025年柯尔克孜羊种公羊补助项目中央乡村振兴任务（第一批）调出-2.1万元；</v>
          </cell>
          <cell r="W40">
            <v>0</v>
          </cell>
          <cell r="X40" t="str">
            <v>中央乡村振兴任务（第一批）调出</v>
          </cell>
          <cell r="Y40">
            <v>26.5</v>
          </cell>
          <cell r="Z40">
            <v>0</v>
          </cell>
        </row>
        <row r="41">
          <cell r="B41" t="str">
            <v>水产养殖业发展</v>
          </cell>
        </row>
        <row r="42">
          <cell r="B42" t="str">
            <v>林草基地建设</v>
          </cell>
        </row>
        <row r="42">
          <cell r="K42">
            <v>44482</v>
          </cell>
          <cell r="L42">
            <v>1</v>
          </cell>
          <cell r="M42">
            <v>2796</v>
          </cell>
          <cell r="N42">
            <v>10628</v>
          </cell>
          <cell r="O42">
            <v>908.42</v>
          </cell>
        </row>
        <row r="42">
          <cell r="Q42">
            <v>759.532708</v>
          </cell>
          <cell r="R42">
            <v>759.532708</v>
          </cell>
        </row>
        <row r="42">
          <cell r="Y42">
            <v>759.532708</v>
          </cell>
          <cell r="Z42">
            <v>0</v>
          </cell>
          <cell r="AA42">
            <v>0</v>
          </cell>
          <cell r="AB42">
            <v>0</v>
          </cell>
        </row>
        <row r="43">
          <cell r="B43" t="str">
            <v>AKT25-010-3</v>
          </cell>
          <cell r="C43">
            <v>2025</v>
          </cell>
          <cell r="D43" t="str">
            <v>阿克陶县2025年特色林果提质增效项目</v>
          </cell>
          <cell r="E43" t="str">
            <v>生产项目</v>
          </cell>
          <cell r="F43" t="str">
            <v>林草基地建设</v>
          </cell>
          <cell r="G43" t="str">
            <v>扩建</v>
          </cell>
          <cell r="H43" t="str">
            <v>玉麦镇、皮拉勒乡、巴仁乡、阿克陶镇等乡镇</v>
          </cell>
          <cell r="I43" t="str">
            <v>2025年4月-2025年10月</v>
          </cell>
          <cell r="J43" t="str">
            <v>（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v>
          </cell>
          <cell r="K43">
            <v>44482</v>
          </cell>
          <cell r="L43">
            <v>1</v>
          </cell>
          <cell r="M43">
            <v>2796</v>
          </cell>
          <cell r="N43">
            <v>10628</v>
          </cell>
          <cell r="O43">
            <v>908.42</v>
          </cell>
          <cell r="P43">
            <v>908.42</v>
          </cell>
          <cell r="Q43">
            <v>759.532708</v>
          </cell>
          <cell r="R43">
            <v>759.532708</v>
          </cell>
          <cell r="S43">
            <v>148.887292</v>
          </cell>
          <cell r="T43">
            <v>759.532708</v>
          </cell>
          <cell r="U43">
            <v>-148.887292</v>
          </cell>
          <cell r="V43" t="str">
            <v>24.AKT25-010-3阿克陶县2025年特色林果提质增效项目,计划投资908.42万元，本次结余-148.887292万元（结余乡村振兴任务（第一批）);</v>
          </cell>
          <cell r="W43">
            <v>0</v>
          </cell>
          <cell r="X43" t="str">
            <v>结余乡村振兴任务（第一批）</v>
          </cell>
          <cell r="Y43">
            <v>759.532708</v>
          </cell>
          <cell r="Z43">
            <v>0</v>
          </cell>
        </row>
        <row r="44">
          <cell r="B44" t="str">
            <v>休闲农业与乡村旅游</v>
          </cell>
        </row>
        <row r="44">
          <cell r="K44">
            <v>2084</v>
          </cell>
          <cell r="L44">
            <v>6</v>
          </cell>
          <cell r="M44">
            <v>373</v>
          </cell>
          <cell r="N44">
            <v>2760</v>
          </cell>
          <cell r="O44">
            <v>3028</v>
          </cell>
        </row>
        <row r="44">
          <cell r="Q44">
            <v>2895.71809</v>
          </cell>
          <cell r="R44">
            <v>3153.827793</v>
          </cell>
        </row>
        <row r="44">
          <cell r="Y44">
            <v>2099.71809</v>
          </cell>
          <cell r="Z44">
            <v>796</v>
          </cell>
          <cell r="AA44">
            <v>258.109703</v>
          </cell>
          <cell r="AB44">
            <v>0</v>
          </cell>
        </row>
        <row r="45">
          <cell r="B45" t="str">
            <v>AKT25-011-4</v>
          </cell>
          <cell r="C45">
            <v>2025</v>
          </cell>
          <cell r="D45" t="str">
            <v>全国乡村旅游重点村旅游基础设施建设项目</v>
          </cell>
          <cell r="E45" t="str">
            <v>生产项目</v>
          </cell>
          <cell r="F45" t="str">
            <v>休闲农业与乡村旅游</v>
          </cell>
          <cell r="G45" t="str">
            <v>改建</v>
          </cell>
          <cell r="H45" t="str">
            <v>塔尔乡阿勒玛勒克村</v>
          </cell>
          <cell r="I45" t="str">
            <v>2025年3月-2025年9月</v>
          </cell>
          <cell r="J45" t="str">
            <v>计划对塔尔乡阿勒玛勒克村古哨楼古水磨坊进行提升，对道路进行平整硬化，对原小学教学楼进行提升，供排水、供电、供暖、消防及其他附属配套设施等。</v>
          </cell>
          <cell r="K45">
            <v>1</v>
          </cell>
          <cell r="L45">
            <v>1</v>
          </cell>
          <cell r="M45">
            <v>206</v>
          </cell>
          <cell r="N45">
            <v>836</v>
          </cell>
          <cell r="O45">
            <v>380</v>
          </cell>
          <cell r="P45">
            <v>380</v>
          </cell>
          <cell r="Q45">
            <v>380</v>
          </cell>
          <cell r="R45">
            <v>380</v>
          </cell>
          <cell r="S45">
            <v>0</v>
          </cell>
          <cell r="T45">
            <v>380</v>
          </cell>
          <cell r="U45">
            <v>0</v>
          </cell>
        </row>
        <row r="45">
          <cell r="W45">
            <v>0</v>
          </cell>
          <cell r="X45">
            <v>0</v>
          </cell>
          <cell r="Y45">
            <v>380</v>
          </cell>
          <cell r="Z45">
            <v>0</v>
          </cell>
        </row>
        <row r="46">
          <cell r="B46" t="str">
            <v>AKT25-011-6</v>
          </cell>
          <cell r="C46">
            <v>2025</v>
          </cell>
          <cell r="D46" t="str">
            <v>布伦口乡托喀依村旅游配套设施建设项目</v>
          </cell>
          <cell r="E46" t="str">
            <v>生产项目</v>
          </cell>
          <cell r="F46" t="str">
            <v>休闲农业与乡村旅游</v>
          </cell>
          <cell r="G46" t="str">
            <v>新建</v>
          </cell>
          <cell r="H46" t="str">
            <v>布伦口乡托喀依村</v>
          </cell>
          <cell r="I46" t="str">
            <v>2025年4月-2025年10月</v>
          </cell>
          <cell r="J46" t="str">
            <v>新建农家乐290平方米，包含超市、餐饮、卫生间等附属配套设施。</v>
          </cell>
          <cell r="K46">
            <v>1</v>
          </cell>
          <cell r="L46">
            <v>1</v>
          </cell>
          <cell r="M46">
            <v>52</v>
          </cell>
          <cell r="N46">
            <v>213</v>
          </cell>
          <cell r="O46">
            <v>100</v>
          </cell>
          <cell r="P46">
            <v>100</v>
          </cell>
          <cell r="Q46">
            <v>100</v>
          </cell>
          <cell r="R46">
            <v>100</v>
          </cell>
          <cell r="S46">
            <v>-0.681984999999997</v>
          </cell>
          <cell r="T46">
            <v>100.681985</v>
          </cell>
          <cell r="U46">
            <v>0</v>
          </cell>
        </row>
        <row r="46">
          <cell r="W46">
            <v>0</v>
          </cell>
        </row>
        <row r="46">
          <cell r="Y46">
            <v>100</v>
          </cell>
          <cell r="Z46">
            <v>0</v>
          </cell>
        </row>
        <row r="47">
          <cell r="B47" t="str">
            <v>AKT25-011-7</v>
          </cell>
          <cell r="C47">
            <v>2025</v>
          </cell>
          <cell r="D47" t="str">
            <v>奥依塔克镇乡村旅游项目</v>
          </cell>
          <cell r="E47" t="str">
            <v>生产项目</v>
          </cell>
          <cell r="F47" t="str">
            <v>休闲农业与乡村旅游</v>
          </cell>
          <cell r="G47" t="str">
            <v>新建</v>
          </cell>
          <cell r="H47" t="str">
            <v>奥依塔克镇皮拉勒村</v>
          </cell>
          <cell r="I47" t="str">
            <v>2025年4月-2025年10月</v>
          </cell>
          <cell r="J47" t="str">
            <v>改造旅游民宿餐饮接待等合计 24 套，配套木栈道、化粪池、给排水、电力、环卫设施、消防及其他附属配套设施等</v>
          </cell>
          <cell r="K47">
            <v>1</v>
          </cell>
          <cell r="L47">
            <v>1</v>
          </cell>
          <cell r="M47">
            <v>50</v>
          </cell>
          <cell r="N47">
            <v>1491</v>
          </cell>
          <cell r="O47">
            <v>800</v>
          </cell>
          <cell r="P47">
            <v>720</v>
          </cell>
          <cell r="Q47">
            <v>720</v>
          </cell>
          <cell r="R47">
            <v>800</v>
          </cell>
          <cell r="S47">
            <v>80</v>
          </cell>
          <cell r="T47">
            <v>720</v>
          </cell>
          <cell r="U47">
            <v>0</v>
          </cell>
        </row>
        <row r="47">
          <cell r="W47">
            <v>0</v>
          </cell>
          <cell r="X47">
            <v>0</v>
          </cell>
          <cell r="Y47">
            <v>720</v>
          </cell>
          <cell r="Z47">
            <v>0</v>
          </cell>
          <cell r="AA47">
            <v>80</v>
          </cell>
        </row>
        <row r="48">
          <cell r="B48" t="str">
            <v>AKT25-011-10</v>
          </cell>
          <cell r="C48">
            <v>2025</v>
          </cell>
          <cell r="D48" t="str">
            <v>阿克陶县木吉乡民宿改造项目</v>
          </cell>
          <cell r="E48" t="str">
            <v>生产项目</v>
          </cell>
          <cell r="F48" t="str">
            <v>休闲农业与乡村旅游</v>
          </cell>
          <cell r="G48" t="str">
            <v>新建</v>
          </cell>
          <cell r="H48" t="str">
            <v>木吉乡木吉村、琼让村</v>
          </cell>
          <cell r="I48" t="str">
            <v>2025年3月-2025年9月</v>
          </cell>
          <cell r="J48" t="str">
            <v>对木吉乡闲置房屋2750平米进行改造民宿及附属配套设施等。</v>
          </cell>
          <cell r="K48">
            <v>2</v>
          </cell>
          <cell r="L48">
            <v>1</v>
          </cell>
          <cell r="M48">
            <v>20</v>
          </cell>
          <cell r="N48">
            <v>50</v>
          </cell>
          <cell r="O48">
            <v>700</v>
          </cell>
          <cell r="P48">
            <v>626.890297</v>
          </cell>
          <cell r="Q48">
            <v>687.71809</v>
          </cell>
          <cell r="R48">
            <v>760.827793</v>
          </cell>
          <cell r="S48">
            <v>12.28191</v>
          </cell>
          <cell r="T48">
            <v>687.71809</v>
          </cell>
          <cell r="U48">
            <v>60.827793</v>
          </cell>
          <cell r="V48" t="str">
            <v>28.AKT25-011-10阿克陶县木吉乡民宿改造项目，计划投资700万元，安排中央乡村振兴任务（第一批）60.827793万元；</v>
          </cell>
          <cell r="W48">
            <v>0</v>
          </cell>
          <cell r="X48" t="str">
            <v>安排中央乡村振兴任务（第一批）</v>
          </cell>
          <cell r="Y48">
            <v>687.71809</v>
          </cell>
          <cell r="Z48">
            <v>0</v>
          </cell>
          <cell r="AA48">
            <v>73.109703</v>
          </cell>
        </row>
        <row r="49">
          <cell r="B49" t="str">
            <v>AKT25-011-11</v>
          </cell>
          <cell r="C49">
            <v>2025</v>
          </cell>
          <cell r="D49" t="str">
            <v>阿克陶县布伦口乡民宿建设项目</v>
          </cell>
          <cell r="E49" t="str">
            <v>生产项目</v>
          </cell>
          <cell r="F49" t="str">
            <v>休闲农业与乡村旅游</v>
          </cell>
          <cell r="G49" t="str">
            <v>新建</v>
          </cell>
          <cell r="H49" t="str">
            <v>布伦口乡布伦口村</v>
          </cell>
          <cell r="I49" t="str">
            <v>2025年4月-2025年10月</v>
          </cell>
          <cell r="J49" t="str">
            <v>对闲置房屋进行民宿改造，其中改造房屋2078平米及其配套附属设施等。</v>
          </cell>
          <cell r="K49">
            <v>2078</v>
          </cell>
          <cell r="L49">
            <v>1</v>
          </cell>
          <cell r="M49">
            <v>12</v>
          </cell>
          <cell r="N49">
            <v>32</v>
          </cell>
          <cell r="O49">
            <v>650</v>
          </cell>
          <cell r="P49">
            <v>585</v>
          </cell>
          <cell r="Q49">
            <v>650</v>
          </cell>
          <cell r="R49">
            <v>715</v>
          </cell>
          <cell r="S49">
            <v>0</v>
          </cell>
          <cell r="T49">
            <v>650</v>
          </cell>
          <cell r="U49">
            <v>65</v>
          </cell>
          <cell r="V49" t="str">
            <v>29.AKT25-011-11阿克陶县布伦口乡民宿建设项目，计划投资650万元，安排中央乡村振兴任务（第一批）65万元；</v>
          </cell>
          <cell r="W49">
            <v>0</v>
          </cell>
          <cell r="X49" t="str">
            <v>安排中央乡村振兴任务（第一批）</v>
          </cell>
          <cell r="Y49">
            <v>212</v>
          </cell>
          <cell r="Z49">
            <v>438</v>
          </cell>
          <cell r="AA49">
            <v>65</v>
          </cell>
        </row>
        <row r="50">
          <cell r="B50" t="str">
            <v>AKT25-011-12</v>
          </cell>
          <cell r="C50">
            <v>2025</v>
          </cell>
          <cell r="D50" t="str">
            <v>塔尔塔吉克民族乡巴格村旅游基础设施改造项目</v>
          </cell>
          <cell r="E50" t="str">
            <v>生产项目</v>
          </cell>
          <cell r="F50" t="str">
            <v>休闲农业与乡村旅游</v>
          </cell>
          <cell r="G50" t="str">
            <v>改建</v>
          </cell>
          <cell r="H50" t="str">
            <v>塔尔乡巴格村</v>
          </cell>
          <cell r="I50" t="str">
            <v>2025年5月-2025年10月</v>
          </cell>
          <cell r="J50" t="str">
            <v>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v>
          </cell>
          <cell r="K50">
            <v>1</v>
          </cell>
          <cell r="L50">
            <v>1</v>
          </cell>
          <cell r="M50">
            <v>33</v>
          </cell>
          <cell r="N50">
            <v>138</v>
          </cell>
          <cell r="O50">
            <v>398</v>
          </cell>
          <cell r="P50">
            <v>358</v>
          </cell>
          <cell r="Q50">
            <v>358</v>
          </cell>
          <cell r="R50">
            <v>398</v>
          </cell>
          <cell r="S50">
            <v>40</v>
          </cell>
          <cell r="T50">
            <v>358</v>
          </cell>
          <cell r="U50">
            <v>0</v>
          </cell>
        </row>
        <row r="50">
          <cell r="W50">
            <v>0</v>
          </cell>
          <cell r="X50">
            <v>0</v>
          </cell>
          <cell r="Y50">
            <v>0</v>
          </cell>
          <cell r="Z50">
            <v>358</v>
          </cell>
          <cell r="AA50">
            <v>40</v>
          </cell>
        </row>
        <row r="51">
          <cell r="B51" t="str">
            <v>光伏电站建设</v>
          </cell>
        </row>
        <row r="52">
          <cell r="B52" t="str">
            <v>加工流通项目</v>
          </cell>
        </row>
        <row r="52">
          <cell r="K52">
            <v>2</v>
          </cell>
          <cell r="L52">
            <v>2</v>
          </cell>
          <cell r="M52">
            <v>1641</v>
          </cell>
          <cell r="N52">
            <v>6722</v>
          </cell>
          <cell r="O52">
            <v>492</v>
          </cell>
        </row>
        <row r="52">
          <cell r="Q52">
            <v>492</v>
          </cell>
          <cell r="R52">
            <v>390</v>
          </cell>
        </row>
        <row r="52">
          <cell r="Y52">
            <v>0</v>
          </cell>
          <cell r="Z52">
            <v>0</v>
          </cell>
          <cell r="AA52">
            <v>0</v>
          </cell>
          <cell r="AB52">
            <v>0</v>
          </cell>
        </row>
        <row r="53">
          <cell r="B53" t="str">
            <v>农产品仓储保鲜冷链基础设施建设</v>
          </cell>
        </row>
        <row r="54">
          <cell r="B54" t="str">
            <v>产地初加工和精深加工</v>
          </cell>
        </row>
        <row r="54">
          <cell r="K54">
            <v>1</v>
          </cell>
          <cell r="L54">
            <v>1</v>
          </cell>
          <cell r="M54">
            <v>23</v>
          </cell>
          <cell r="N54">
            <v>98</v>
          </cell>
          <cell r="O54">
            <v>102</v>
          </cell>
        </row>
        <row r="54">
          <cell r="Q54">
            <v>102</v>
          </cell>
          <cell r="R54">
            <v>0</v>
          </cell>
        </row>
        <row r="54">
          <cell r="Y54">
            <v>0</v>
          </cell>
          <cell r="Z54">
            <v>0</v>
          </cell>
          <cell r="AA54">
            <v>0</v>
          </cell>
          <cell r="AB54">
            <v>0</v>
          </cell>
        </row>
        <row r="55">
          <cell r="B55" t="str">
            <v>AKT25-014-3</v>
          </cell>
          <cell r="C55">
            <v>2025</v>
          </cell>
          <cell r="D55" t="str">
            <v>克孜勒陶镇喀拉塔什其木干村糖厂提升改造项目</v>
          </cell>
          <cell r="E55" t="str">
            <v>加工流通项目</v>
          </cell>
          <cell r="F55" t="str">
            <v>产地初加工和精深加工</v>
          </cell>
          <cell r="G55" t="str">
            <v>新建</v>
          </cell>
          <cell r="H55" t="str">
            <v>克孜勒陶镇喀拉塔什其木干村（丝路佳苑)</v>
          </cell>
          <cell r="I55" t="str">
            <v>2025年4月-2025年9月</v>
          </cell>
          <cell r="J55" t="str">
            <v>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v>
          </cell>
          <cell r="K55">
            <v>1</v>
          </cell>
          <cell r="L55">
            <v>1</v>
          </cell>
          <cell r="M55">
            <v>23</v>
          </cell>
          <cell r="N55">
            <v>98</v>
          </cell>
          <cell r="O55">
            <v>102</v>
          </cell>
          <cell r="P55">
            <v>102</v>
          </cell>
          <cell r="Q55">
            <v>102</v>
          </cell>
          <cell r="R55">
            <v>0</v>
          </cell>
          <cell r="S55">
            <v>0</v>
          </cell>
          <cell r="T55">
            <v>102</v>
          </cell>
          <cell r="U55">
            <v>0</v>
          </cell>
        </row>
        <row r="55">
          <cell r="W55">
            <v>0</v>
          </cell>
          <cell r="X55">
            <v>0</v>
          </cell>
          <cell r="Y55">
            <v>0</v>
          </cell>
          <cell r="Z55">
            <v>0</v>
          </cell>
        </row>
        <row r="56">
          <cell r="B56" t="str">
            <v>市场建设和农村电商物流</v>
          </cell>
        </row>
        <row r="57">
          <cell r="B57" t="str">
            <v>品牌打造和展销平台</v>
          </cell>
        </row>
        <row r="57">
          <cell r="K57">
            <v>1</v>
          </cell>
          <cell r="L57">
            <v>1</v>
          </cell>
          <cell r="M57">
            <v>1618</v>
          </cell>
          <cell r="N57">
            <v>6624</v>
          </cell>
          <cell r="O57">
            <v>390</v>
          </cell>
        </row>
        <row r="57">
          <cell r="Q57">
            <v>390</v>
          </cell>
          <cell r="R57">
            <v>390</v>
          </cell>
        </row>
        <row r="57">
          <cell r="Y57">
            <v>0</v>
          </cell>
          <cell r="Z57">
            <v>0</v>
          </cell>
          <cell r="AA57">
            <v>0</v>
          </cell>
          <cell r="AB57">
            <v>0</v>
          </cell>
        </row>
        <row r="58">
          <cell r="B58" t="str">
            <v>AKT25-016-1</v>
          </cell>
          <cell r="C58">
            <v>2025</v>
          </cell>
          <cell r="D58" t="str">
            <v>克孜勒陶镇丝路佳苑非遗工坊建设项目</v>
          </cell>
          <cell r="E58" t="str">
            <v>加工流通项目</v>
          </cell>
          <cell r="F58" t="str">
            <v>品牌打造和展销平台</v>
          </cell>
          <cell r="G58" t="str">
            <v>新建</v>
          </cell>
          <cell r="H58" t="str">
            <v>丝路佳苑</v>
          </cell>
          <cell r="I58" t="str">
            <v>2025年1月-2025年12月</v>
          </cell>
          <cell r="J58" t="str">
            <v>在丝路佳苑建设1500㎡非遗工坊（民族手工刺绣特色）一座，装饰装修、配套附属等设施。</v>
          </cell>
          <cell r="K58">
            <v>1</v>
          </cell>
          <cell r="L58">
            <v>1</v>
          </cell>
          <cell r="M58">
            <v>1618</v>
          </cell>
          <cell r="N58">
            <v>6624</v>
          </cell>
          <cell r="O58">
            <v>390</v>
          </cell>
          <cell r="P58">
            <v>390</v>
          </cell>
          <cell r="Q58">
            <v>390</v>
          </cell>
          <cell r="R58">
            <v>390</v>
          </cell>
          <cell r="S58">
            <v>-7.88358299999999</v>
          </cell>
          <cell r="T58">
            <v>397.883583</v>
          </cell>
          <cell r="U58">
            <v>0</v>
          </cell>
        </row>
        <row r="58">
          <cell r="W58">
            <v>0</v>
          </cell>
          <cell r="X58">
            <v>0</v>
          </cell>
          <cell r="Y58">
            <v>0</v>
          </cell>
          <cell r="Z58">
            <v>0</v>
          </cell>
        </row>
        <row r="59">
          <cell r="B59" t="str">
            <v>配套基础设施项目</v>
          </cell>
        </row>
        <row r="59">
          <cell r="K59">
            <v>60.681035</v>
          </cell>
          <cell r="L59">
            <v>14</v>
          </cell>
          <cell r="M59">
            <v>3457</v>
          </cell>
          <cell r="N59">
            <v>14174</v>
          </cell>
          <cell r="O59">
            <v>5634.12</v>
          </cell>
        </row>
        <row r="59">
          <cell r="Q59">
            <v>5270.150748</v>
          </cell>
          <cell r="R59">
            <v>3055.8</v>
          </cell>
        </row>
        <row r="59">
          <cell r="Y59">
            <v>66.8</v>
          </cell>
          <cell r="Z59">
            <v>1440</v>
          </cell>
          <cell r="AA59">
            <v>165</v>
          </cell>
          <cell r="AB59">
            <v>950</v>
          </cell>
        </row>
        <row r="60">
          <cell r="B60" t="str">
            <v>小型农田水利设施建设(排碱渠、节水灌溉、防渗渠建设、其它乡村振兴有关的农田水利建设)</v>
          </cell>
        </row>
        <row r="60">
          <cell r="K60">
            <v>53.681035</v>
          </cell>
          <cell r="L60">
            <v>10</v>
          </cell>
          <cell r="M60">
            <v>2607</v>
          </cell>
          <cell r="N60">
            <v>10676</v>
          </cell>
          <cell r="O60">
            <v>5240.12</v>
          </cell>
        </row>
        <row r="60">
          <cell r="Q60">
            <v>4876.150748</v>
          </cell>
          <cell r="R60">
            <v>2967.8</v>
          </cell>
        </row>
        <row r="60">
          <cell r="Y60">
            <v>66.8</v>
          </cell>
          <cell r="Z60">
            <v>1440</v>
          </cell>
          <cell r="AA60">
            <v>165</v>
          </cell>
          <cell r="AB60">
            <v>950</v>
          </cell>
        </row>
        <row r="61">
          <cell r="B61" t="str">
            <v>AKT25-017-4</v>
          </cell>
          <cell r="C61">
            <v>2025</v>
          </cell>
          <cell r="D61" t="str">
            <v>阿克陶县加马铁热克乡渠道防渗改建工程</v>
          </cell>
          <cell r="E61" t="str">
            <v>配套基础设施项目</v>
          </cell>
          <cell r="F61" t="str">
            <v>小型农田水利设施建设(排碱渠、节水灌溉、防渗渠建设、其它乡村振兴有关的农田水利建设)</v>
          </cell>
          <cell r="G61" t="str">
            <v>新建</v>
          </cell>
          <cell r="H61" t="str">
            <v>加马铁热克乡赛克孜艾日克村</v>
          </cell>
          <cell r="I61" t="str">
            <v>2025年4月-2025年10月</v>
          </cell>
          <cell r="J61" t="str">
            <v>新建渠道3条，渠道总长8980.35m,配套渠系建筑物122座，其中1号渠为梯型渠、底宽1m，高1m，渠长4357.88m，为4、5、6小队共水渠，流量1.5m³/s，配套水闸18座，公路桥9座，渡槽4座，小涵洞1座；2号渠为U140型，渠长2307.08m，为6、7、9小队共用渠，流量为0.8m³/s，配套水闸17座，公路桥63座；3号渠为梯型，底宽2.2m，高1.4m，渠长2315.39，为水库向下游供水水渠，设计流量3.0m³/s,配套水闸6座，公路桥2座，渡槽2座。</v>
          </cell>
          <cell r="K61">
            <v>0.898035</v>
          </cell>
          <cell r="L61">
            <v>1</v>
          </cell>
          <cell r="M61">
            <v>29</v>
          </cell>
          <cell r="N61">
            <v>127</v>
          </cell>
          <cell r="O61">
            <v>1600</v>
          </cell>
          <cell r="P61">
            <v>1440</v>
          </cell>
          <cell r="Q61">
            <v>1440</v>
          </cell>
          <cell r="R61">
            <v>1600</v>
          </cell>
          <cell r="S61">
            <v>160</v>
          </cell>
          <cell r="T61">
            <v>1440</v>
          </cell>
          <cell r="U61">
            <v>0</v>
          </cell>
        </row>
        <row r="61">
          <cell r="W61">
            <v>0</v>
          </cell>
          <cell r="X61">
            <v>0</v>
          </cell>
          <cell r="Y61">
            <v>0</v>
          </cell>
          <cell r="Z61">
            <v>1440</v>
          </cell>
          <cell r="AA61">
            <v>160</v>
          </cell>
        </row>
        <row r="62">
          <cell r="B62" t="str">
            <v>AKT25-017-5</v>
          </cell>
          <cell r="C62">
            <v>2025</v>
          </cell>
          <cell r="D62" t="str">
            <v>阿克陶县克孜勒陶镇红新村灌溉引水管道工程</v>
          </cell>
          <cell r="E62" t="str">
            <v>配套基础设施项目</v>
          </cell>
          <cell r="F62" t="str">
            <v>小型农田水利设施建设(排碱渠、节水灌溉、防渗渠建设、其它乡村振兴有关的农田水利建设)</v>
          </cell>
          <cell r="G62" t="str">
            <v>新建</v>
          </cell>
          <cell r="H62" t="str">
            <v>克孜勒陶镇红新村</v>
          </cell>
          <cell r="I62" t="str">
            <v>2025年4月-2025年10月</v>
          </cell>
          <cell r="J62" t="str">
            <v>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v>
          </cell>
          <cell r="K62">
            <v>11.503</v>
          </cell>
          <cell r="L62">
            <v>1</v>
          </cell>
          <cell r="M62">
            <v>236</v>
          </cell>
          <cell r="N62">
            <v>950</v>
          </cell>
          <cell r="O62">
            <v>1382.27</v>
          </cell>
          <cell r="P62">
            <v>1354.505</v>
          </cell>
          <cell r="Q62">
            <v>1270.421602</v>
          </cell>
          <cell r="R62">
            <v>0</v>
          </cell>
          <cell r="S62">
            <v>111.848398</v>
          </cell>
          <cell r="T62">
            <v>1270.421602</v>
          </cell>
          <cell r="U62">
            <v>-84.083398</v>
          </cell>
          <cell r="V62" t="str">
            <v>34.AKT25-017-5阿克陶县克孜勒陶镇红新村灌溉引水管道工程,计划投资1382.27万元，本次结余-84.083398万元（结余自治区衔接（第二批）);</v>
          </cell>
          <cell r="W62">
            <v>0</v>
          </cell>
          <cell r="X62" t="str">
            <v>结余自治区衔接（第二批）</v>
          </cell>
          <cell r="Y62">
            <v>0</v>
          </cell>
          <cell r="Z62">
            <v>0</v>
          </cell>
        </row>
        <row r="63">
          <cell r="B63" t="str">
            <v>AKT25-017-6</v>
          </cell>
          <cell r="C63">
            <v>2025</v>
          </cell>
          <cell r="D63" t="str">
            <v>阿克陶县玉麦镇霍伊拉艾日克村2025年中央财政以工代赈浆砌石水渠建设项目</v>
          </cell>
          <cell r="E63" t="str">
            <v>配套基础设施项目</v>
          </cell>
          <cell r="F63" t="str">
            <v>小型农田水利设施建设(排碱渠、节水灌溉、防渗渠建设、其它乡村振兴有关的农田水利建设)</v>
          </cell>
          <cell r="G63" t="str">
            <v>新建</v>
          </cell>
          <cell r="H63" t="str">
            <v>玉麦镇霍伊拉艾日克村</v>
          </cell>
          <cell r="I63" t="str">
            <v>2025年3月-2025年10月</v>
          </cell>
          <cell r="J63" t="str">
            <v>新建浆砌石水渠3公里，及附属配套设施。</v>
          </cell>
          <cell r="K63">
            <v>3</v>
          </cell>
          <cell r="L63">
            <v>1</v>
          </cell>
          <cell r="M63">
            <v>320</v>
          </cell>
          <cell r="N63">
            <v>1589</v>
          </cell>
          <cell r="O63">
            <v>170</v>
          </cell>
          <cell r="P63">
            <v>170</v>
          </cell>
          <cell r="Q63">
            <v>170</v>
          </cell>
          <cell r="R63">
            <v>170</v>
          </cell>
          <cell r="S63">
            <v>0</v>
          </cell>
          <cell r="T63">
            <v>170</v>
          </cell>
          <cell r="U63">
            <v>0</v>
          </cell>
        </row>
        <row r="63">
          <cell r="W63">
            <v>0</v>
          </cell>
          <cell r="X63">
            <v>0</v>
          </cell>
          <cell r="Y63">
            <v>0</v>
          </cell>
          <cell r="Z63">
            <v>0</v>
          </cell>
        </row>
        <row r="63">
          <cell r="AB63">
            <v>170</v>
          </cell>
        </row>
        <row r="64">
          <cell r="B64" t="str">
            <v>AKT25-017-7</v>
          </cell>
          <cell r="C64">
            <v>2025</v>
          </cell>
          <cell r="D64" t="str">
            <v>阿克陶县克孜勒陶镇丝路佳苑防渗渠建设2025年中央财政以工代赈项目</v>
          </cell>
          <cell r="E64" t="str">
            <v>配套基础设施项目</v>
          </cell>
          <cell r="F64" t="str">
            <v>小型农田水利设施建设(排碱渠、节水灌溉、防渗渠建设、其它乡村振兴有关的农田水利建设)</v>
          </cell>
          <cell r="G64" t="str">
            <v>新建</v>
          </cell>
          <cell r="H64" t="str">
            <v>克孜勒陶镇丝路佳安置点</v>
          </cell>
          <cell r="I64" t="str">
            <v>2025年4月-2025年10月</v>
          </cell>
          <cell r="J64" t="str">
            <v>新建防渗渠4.5公里，设计流量0.8立方米/时，及附属配套设施。</v>
          </cell>
          <cell r="K64">
            <v>4.5</v>
          </cell>
          <cell r="L64">
            <v>1</v>
          </cell>
          <cell r="M64">
            <v>173</v>
          </cell>
          <cell r="N64">
            <v>751</v>
          </cell>
          <cell r="O64">
            <v>390</v>
          </cell>
          <cell r="P64">
            <v>390</v>
          </cell>
          <cell r="Q64">
            <v>390</v>
          </cell>
          <cell r="R64">
            <v>390</v>
          </cell>
          <cell r="S64">
            <v>0</v>
          </cell>
          <cell r="T64">
            <v>390</v>
          </cell>
          <cell r="U64">
            <v>0</v>
          </cell>
        </row>
        <row r="64">
          <cell r="W64">
            <v>0</v>
          </cell>
          <cell r="X64">
            <v>0</v>
          </cell>
          <cell r="Y64">
            <v>0</v>
          </cell>
          <cell r="Z64">
            <v>0</v>
          </cell>
        </row>
        <row r="64">
          <cell r="AB64">
            <v>390</v>
          </cell>
        </row>
        <row r="65">
          <cell r="B65" t="str">
            <v>AKT25-017-11</v>
          </cell>
          <cell r="C65">
            <v>2025</v>
          </cell>
          <cell r="D65" t="str">
            <v>阿克陶县加马铁热克乡阔什铁热克村防渗渠建设2025年中央财政以工代赈项目</v>
          </cell>
          <cell r="E65" t="str">
            <v>配套基础设施项目</v>
          </cell>
          <cell r="F65" t="str">
            <v>小型农田水利设施建设(排碱渠、节水灌溉、防渗渠建设、其它乡村振兴有关的农田水利建设)</v>
          </cell>
          <cell r="G65" t="str">
            <v>新建</v>
          </cell>
          <cell r="H65" t="str">
            <v>加马铁热克乡阔什铁热克村</v>
          </cell>
          <cell r="I65" t="str">
            <v>2025年3月-2025年9月</v>
          </cell>
          <cell r="J65" t="str">
            <v>新建防渗渠3公里，设计流量0.8m³/s，及附属配套设施。</v>
          </cell>
          <cell r="K65">
            <v>3</v>
          </cell>
          <cell r="L65">
            <v>1</v>
          </cell>
          <cell r="M65">
            <v>437</v>
          </cell>
          <cell r="N65">
            <v>1835</v>
          </cell>
          <cell r="O65">
            <v>390</v>
          </cell>
          <cell r="P65">
            <v>390</v>
          </cell>
          <cell r="Q65">
            <v>390</v>
          </cell>
          <cell r="R65">
            <v>390</v>
          </cell>
          <cell r="S65">
            <v>0</v>
          </cell>
          <cell r="T65">
            <v>390</v>
          </cell>
          <cell r="U65">
            <v>0</v>
          </cell>
        </row>
        <row r="65">
          <cell r="W65">
            <v>0</v>
          </cell>
          <cell r="X65">
            <v>0</v>
          </cell>
          <cell r="Y65">
            <v>0</v>
          </cell>
          <cell r="Z65">
            <v>0</v>
          </cell>
        </row>
        <row r="65">
          <cell r="AB65">
            <v>390</v>
          </cell>
        </row>
        <row r="66">
          <cell r="B66" t="str">
            <v>AKT25-017-16</v>
          </cell>
          <cell r="C66">
            <v>2025</v>
          </cell>
          <cell r="D66" t="str">
            <v>克孜勒陶镇托云都克村引水工程</v>
          </cell>
          <cell r="E66" t="str">
            <v>配套基础设施项目</v>
          </cell>
          <cell r="F66" t="str">
            <v>小型农田水利设施建设(排碱渠、节水灌溉、防渗渠建设、其它乡村振兴有关的农田水利建设)</v>
          </cell>
          <cell r="G66" t="str">
            <v>新建</v>
          </cell>
          <cell r="H66" t="str">
            <v>克孜勒陶镇托云都克村</v>
          </cell>
          <cell r="I66" t="str">
            <v>2025年1月-2025年12月</v>
          </cell>
          <cell r="J66" t="str">
            <v>实施引水工程从江布拉克到村委会安装铺设PE管道7000米。</v>
          </cell>
          <cell r="K66">
            <v>7</v>
          </cell>
          <cell r="L66">
            <v>1</v>
          </cell>
          <cell r="M66">
            <v>85</v>
          </cell>
          <cell r="N66">
            <v>351</v>
          </cell>
          <cell r="O66">
            <v>60</v>
          </cell>
          <cell r="P66">
            <v>60</v>
          </cell>
          <cell r="Q66">
            <v>51.8</v>
          </cell>
          <cell r="R66">
            <v>51.8</v>
          </cell>
          <cell r="S66">
            <v>8.2</v>
          </cell>
          <cell r="T66">
            <v>51.8</v>
          </cell>
          <cell r="U66">
            <v>-8.2</v>
          </cell>
          <cell r="V66" t="str">
            <v>38.AKT25-017-16克孜勒陶镇托云都克村引水工程,计划投资60万元，本次结余-8.2万元（结余乡村振兴任务（第一批）);</v>
          </cell>
          <cell r="W66">
            <v>0</v>
          </cell>
          <cell r="X66" t="str">
            <v>结余乡村振兴任务（第一批）</v>
          </cell>
          <cell r="Y66">
            <v>51.8</v>
          </cell>
          <cell r="Z66">
            <v>0</v>
          </cell>
        </row>
        <row r="67">
          <cell r="B67" t="str">
            <v>AKT25-017-24</v>
          </cell>
          <cell r="C67">
            <v>2025</v>
          </cell>
          <cell r="D67" t="str">
            <v>阿克陶县巴仁乡阿热买里村生态林沉砂蓄水池工程</v>
          </cell>
          <cell r="E67" t="str">
            <v>配套基础设施项目</v>
          </cell>
          <cell r="F67" t="str">
            <v>小型农田水利设施建设(排碱渠、节水灌溉、防渗渠建设、其它乡村振兴有关的农田水利建设)</v>
          </cell>
          <cell r="G67" t="str">
            <v>新建</v>
          </cell>
          <cell r="H67" t="str">
            <v>巴仁乡阿热买里村</v>
          </cell>
          <cell r="I67" t="str">
            <v>2025年4月-2025年11月</v>
          </cell>
          <cell r="J67" t="str">
            <v>工程主要内容包括三大部分，即：1、新建节制右分水闸；2、新建DN500PVC-M引水管道100m、新建2200m³条形沉砂蓄水池；3、新建9.86万m³高位蓄水池及附属配套工程。</v>
          </cell>
          <cell r="K67">
            <v>9.86</v>
          </cell>
          <cell r="L67">
            <v>1</v>
          </cell>
          <cell r="M67">
            <v>524</v>
          </cell>
          <cell r="N67">
            <v>2096</v>
          </cell>
          <cell r="O67">
            <v>571.85</v>
          </cell>
          <cell r="P67">
            <v>496.85</v>
          </cell>
          <cell r="Q67">
            <v>496.85</v>
          </cell>
          <cell r="R67">
            <v>0</v>
          </cell>
          <cell r="S67">
            <v>75</v>
          </cell>
          <cell r="T67">
            <v>496.85</v>
          </cell>
          <cell r="U67">
            <v>0</v>
          </cell>
        </row>
        <row r="67">
          <cell r="W67">
            <v>0</v>
          </cell>
          <cell r="X67">
            <v>0</v>
          </cell>
          <cell r="Y67">
            <v>0</v>
          </cell>
          <cell r="Z67">
            <v>0</v>
          </cell>
        </row>
        <row r="68">
          <cell r="B68" t="str">
            <v>AKT25-017-25</v>
          </cell>
          <cell r="C68">
            <v>2025</v>
          </cell>
          <cell r="D68" t="str">
            <v>阿克陶县2025年加马铁热克乡喀什博依村防渗渠建设项目</v>
          </cell>
          <cell r="E68" t="str">
            <v>配套基础设施项目</v>
          </cell>
          <cell r="F68" t="str">
            <v>小型农田水利设施建设(排碱渠、节水灌溉、防渗渠建设、其它乡村振兴有关的农田水利建设)</v>
          </cell>
          <cell r="G68" t="str">
            <v>新建</v>
          </cell>
          <cell r="H68" t="str">
            <v>加马铁热克乡喀什博依村</v>
          </cell>
          <cell r="I68" t="str">
            <v>2025年6月-2025年11月</v>
          </cell>
          <cell r="J68" t="str">
            <v>在喀什博依村4组新建防渗渠1.25公里，流量为0.3—0.5m³/s，改建1.4公里，流量为0.3—0.5m³/s，并配套水渠闸口11个、农桥28座等附属设施。</v>
          </cell>
          <cell r="K68">
            <v>2.65</v>
          </cell>
          <cell r="L68">
            <v>1</v>
          </cell>
          <cell r="M68">
            <v>404</v>
          </cell>
          <cell r="N68">
            <v>1748</v>
          </cell>
          <cell r="O68">
            <v>280</v>
          </cell>
          <cell r="P68">
            <v>252</v>
          </cell>
          <cell r="Q68">
            <v>272.824216</v>
          </cell>
          <cell r="R68">
            <v>0</v>
          </cell>
          <cell r="S68">
            <v>7.17578400000002</v>
          </cell>
          <cell r="T68">
            <v>272.824216</v>
          </cell>
          <cell r="U68">
            <v>20.824216</v>
          </cell>
          <cell r="V68" t="str">
            <v>40.AKT25-017-25阿克陶县2025年加马铁热克乡喀什博依村防渗渠建设项目，计划投资280万元，安排自治区衔接（第二批）20.824216万元；</v>
          </cell>
          <cell r="W68">
            <v>0</v>
          </cell>
          <cell r="X68" t="str">
            <v>安排自治区衔接（第二批）</v>
          </cell>
        </row>
        <row r="68">
          <cell r="Z68">
            <v>0</v>
          </cell>
        </row>
        <row r="69">
          <cell r="B69" t="str">
            <v>AKT25-017-26</v>
          </cell>
          <cell r="C69">
            <v>2025</v>
          </cell>
          <cell r="D69" t="str">
            <v>阿克陶镇奥达艾日克村排碱渠清淤项目</v>
          </cell>
          <cell r="E69" t="str">
            <v>配套基础设施项目</v>
          </cell>
          <cell r="F69" t="str">
            <v>小型农田水利设施建设(排碱渠、节水灌溉、防渗渠建设、其它乡村振兴有关的农田水利建设)</v>
          </cell>
          <cell r="G69" t="str">
            <v>新建</v>
          </cell>
          <cell r="H69" t="str">
            <v>阿克陶镇奥达艾日克村</v>
          </cell>
          <cell r="I69" t="str">
            <v>2025年5月-2025年11月</v>
          </cell>
          <cell r="J69" t="str">
            <v>对阿克陶镇奥达艾日克村9条排碱渠共计6.27公里进行清淤，包含6处清淤堵点，3座配套建筑物（过水涵洞）。</v>
          </cell>
          <cell r="K69">
            <v>6.27</v>
          </cell>
          <cell r="L69">
            <v>1</v>
          </cell>
          <cell r="M69">
            <v>198</v>
          </cell>
          <cell r="N69">
            <v>598</v>
          </cell>
          <cell r="O69">
            <v>50</v>
          </cell>
          <cell r="P69">
            <v>45</v>
          </cell>
          <cell r="Q69">
            <v>48.25493</v>
          </cell>
          <cell r="R69">
            <v>20</v>
          </cell>
          <cell r="S69">
            <v>1.74507</v>
          </cell>
          <cell r="T69">
            <v>48.25493</v>
          </cell>
          <cell r="U69">
            <v>3.25493</v>
          </cell>
          <cell r="V69" t="str">
            <v>41.AKT25-017-26阿克陶镇奥达艾日克村排碱渠清淤项目，计划投资50万元，安排自治区衔接（第二批）3.25493万元；</v>
          </cell>
          <cell r="W69">
            <v>0</v>
          </cell>
          <cell r="X69" t="str">
            <v>安排自治区衔接（第二批）</v>
          </cell>
          <cell r="Y69">
            <v>15</v>
          </cell>
          <cell r="Z69">
            <v>0</v>
          </cell>
          <cell r="AA69">
            <v>5</v>
          </cell>
        </row>
        <row r="70">
          <cell r="B70" t="str">
            <v>AKT25-17-27</v>
          </cell>
          <cell r="C70">
            <v>2025</v>
          </cell>
          <cell r="D70" t="str">
            <v>阿克陶县恰尔隆镇其克尔铁热克村2025年防渗渠建设项目</v>
          </cell>
          <cell r="E70" t="str">
            <v>配套基础设施项目</v>
          </cell>
          <cell r="F70" t="str">
            <v>小型农田水利设施建设(排碱渠、节水灌溉、防渗渠建设、其它乡村振兴有关的农田水利建设)</v>
          </cell>
          <cell r="G70" t="str">
            <v>新建</v>
          </cell>
          <cell r="H70" t="str">
            <v>恰尔隆镇其克尔铁热克村</v>
          </cell>
          <cell r="I70" t="str">
            <v>2025年7月-2025年9月</v>
          </cell>
          <cell r="J70" t="str">
            <v>新建防渗渠5公里，设计流量0.3-1.5m³/s，及附属配套设施。</v>
          </cell>
          <cell r="K70">
            <v>5</v>
          </cell>
          <cell r="L70">
            <v>1</v>
          </cell>
          <cell r="M70">
            <v>201</v>
          </cell>
          <cell r="N70">
            <v>631</v>
          </cell>
          <cell r="O70">
            <v>346</v>
          </cell>
          <cell r="P70">
            <v>346</v>
          </cell>
          <cell r="Q70">
            <v>346</v>
          </cell>
          <cell r="R70">
            <v>346</v>
          </cell>
          <cell r="S70">
            <v>0</v>
          </cell>
          <cell r="T70">
            <v>346</v>
          </cell>
          <cell r="U70">
            <v>0</v>
          </cell>
        </row>
        <row r="70">
          <cell r="W70">
            <v>0</v>
          </cell>
          <cell r="X70">
            <v>0</v>
          </cell>
        </row>
        <row r="71">
          <cell r="B71" t="str">
            <v>产业园（区）</v>
          </cell>
        </row>
        <row r="72">
          <cell r="B72" t="str">
            <v>其他（合作社补助、壮大村集体经济）</v>
          </cell>
        </row>
        <row r="72">
          <cell r="K72">
            <v>7</v>
          </cell>
          <cell r="L72">
            <v>4</v>
          </cell>
          <cell r="M72">
            <v>850</v>
          </cell>
          <cell r="N72">
            <v>3498</v>
          </cell>
          <cell r="O72">
            <v>394</v>
          </cell>
        </row>
        <row r="72">
          <cell r="Q72">
            <v>394</v>
          </cell>
          <cell r="R72">
            <v>88</v>
          </cell>
        </row>
        <row r="72">
          <cell r="Y72">
            <v>0</v>
          </cell>
          <cell r="Z72">
            <v>0</v>
          </cell>
          <cell r="AA72">
            <v>0</v>
          </cell>
          <cell r="AB72">
            <v>0</v>
          </cell>
        </row>
        <row r="73">
          <cell r="B73" t="str">
            <v>AKT25-ZD019-2</v>
          </cell>
          <cell r="C73">
            <v>2025</v>
          </cell>
          <cell r="D73" t="str">
            <v>塔尔乡巴格艾格孜村民宿改造建设项目</v>
          </cell>
          <cell r="E73" t="str">
            <v>配套基础设施项目</v>
          </cell>
          <cell r="F73" t="str">
            <v>其他（合作社补助、壮大村集体经济）</v>
          </cell>
          <cell r="G73" t="str">
            <v>新建</v>
          </cell>
          <cell r="H73" t="str">
            <v>塔尔乡巴格艾格孜村</v>
          </cell>
          <cell r="I73" t="str">
            <v>2025年3月-2025年9月</v>
          </cell>
          <cell r="J73" t="str">
            <v>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v>
          </cell>
          <cell r="K73">
            <v>1</v>
          </cell>
          <cell r="L73">
            <v>1</v>
          </cell>
          <cell r="M73">
            <v>28</v>
          </cell>
          <cell r="N73">
            <v>98</v>
          </cell>
          <cell r="O73">
            <v>102</v>
          </cell>
          <cell r="P73">
            <v>102</v>
          </cell>
          <cell r="Q73">
            <v>102</v>
          </cell>
          <cell r="R73">
            <v>0</v>
          </cell>
          <cell r="S73">
            <v>0</v>
          </cell>
          <cell r="T73">
            <v>102</v>
          </cell>
          <cell r="U73">
            <v>0</v>
          </cell>
        </row>
        <row r="73">
          <cell r="W73">
            <v>0</v>
          </cell>
          <cell r="X73">
            <v>0</v>
          </cell>
          <cell r="Y73">
            <v>0</v>
          </cell>
          <cell r="Z73">
            <v>0</v>
          </cell>
        </row>
        <row r="74">
          <cell r="B74" t="str">
            <v>AKT25-ZD019-9</v>
          </cell>
          <cell r="C74">
            <v>2025</v>
          </cell>
          <cell r="D74" t="str">
            <v>恰尔隆镇吉朗德村2025年扶持发展新型农村集体经济建设项目</v>
          </cell>
          <cell r="E74" t="str">
            <v>配套基础设施项目</v>
          </cell>
          <cell r="F74" t="str">
            <v>其他（合作社补助、壮大村集体经济）</v>
          </cell>
          <cell r="G74" t="str">
            <v>新建</v>
          </cell>
          <cell r="H74" t="str">
            <v>恰尔隆镇吉朗德村</v>
          </cell>
          <cell r="I74" t="str">
            <v>2025年3月-2025年9月</v>
          </cell>
          <cell r="J74" t="str">
            <v>新建大棚2座（1440平方米/座），含水电、戈壁挖方、土方回填及棉被、棚膜、卷帘机、水肥一体机、滴灌等附属设备。项目建成后由村级领办的公司运行，带动2-4名群众就业增加收入，预计年收益4.5万元。</v>
          </cell>
          <cell r="K74">
            <v>1</v>
          </cell>
          <cell r="L74">
            <v>1</v>
          </cell>
          <cell r="M74">
            <v>451</v>
          </cell>
          <cell r="N74">
            <v>1854</v>
          </cell>
          <cell r="O74">
            <v>102</v>
          </cell>
          <cell r="P74">
            <v>102</v>
          </cell>
          <cell r="Q74">
            <v>102</v>
          </cell>
          <cell r="R74">
            <v>0</v>
          </cell>
          <cell r="S74">
            <v>0</v>
          </cell>
          <cell r="T74">
            <v>102</v>
          </cell>
          <cell r="U74">
            <v>0</v>
          </cell>
        </row>
        <row r="74">
          <cell r="W74">
            <v>0</v>
          </cell>
          <cell r="X74">
            <v>0</v>
          </cell>
          <cell r="Y74">
            <v>0</v>
          </cell>
          <cell r="Z74">
            <v>0</v>
          </cell>
        </row>
        <row r="75">
          <cell r="B75" t="str">
            <v>AKT25-ZD019-10</v>
          </cell>
          <cell r="C75">
            <v>2025</v>
          </cell>
          <cell r="D75" t="str">
            <v>恰尔隆镇麻扎窝孜村2025年扶持发展新型农村集体经济建设项目</v>
          </cell>
          <cell r="E75" t="str">
            <v>配套基础设施项目</v>
          </cell>
          <cell r="F75" t="str">
            <v>其他（合作社补助、壮大村集体经济）</v>
          </cell>
          <cell r="G75" t="str">
            <v>新建</v>
          </cell>
          <cell r="H75" t="str">
            <v>恰尔隆镇麻扎窝孜村</v>
          </cell>
          <cell r="I75" t="str">
            <v>2025年3月-2025年9月</v>
          </cell>
          <cell r="J75" t="str">
            <v>新建大棚2座（1440平方米/座），含水电、戈壁挖方、土方回填及棉被、棚膜、卷帘机、水肥一体机、滴灌等附属设备。项目建成后由村级领办的公司运行，带动2-4名群众就业增加收入，预计年收益4.5万元。</v>
          </cell>
          <cell r="K75">
            <v>1</v>
          </cell>
          <cell r="L75">
            <v>1</v>
          </cell>
          <cell r="M75">
            <v>341</v>
          </cell>
          <cell r="N75">
            <v>1446</v>
          </cell>
          <cell r="O75">
            <v>102</v>
          </cell>
          <cell r="P75">
            <v>102</v>
          </cell>
          <cell r="Q75">
            <v>102</v>
          </cell>
          <cell r="R75">
            <v>0</v>
          </cell>
          <cell r="S75">
            <v>0</v>
          </cell>
          <cell r="T75">
            <v>102</v>
          </cell>
          <cell r="U75">
            <v>0</v>
          </cell>
        </row>
        <row r="75">
          <cell r="W75">
            <v>0</v>
          </cell>
          <cell r="X75">
            <v>0</v>
          </cell>
          <cell r="Y75">
            <v>0</v>
          </cell>
          <cell r="Z75">
            <v>0</v>
          </cell>
        </row>
        <row r="76">
          <cell r="B76" t="str">
            <v>AKT25-ZD019-11</v>
          </cell>
          <cell r="C76">
            <v>2025</v>
          </cell>
          <cell r="D76" t="str">
            <v>农机采购项目</v>
          </cell>
          <cell r="E76" t="str">
            <v>配套基础设施项目</v>
          </cell>
          <cell r="F76" t="str">
            <v>其他（合作社补助、壮大村集体经济）</v>
          </cell>
          <cell r="G76" t="str">
            <v>新建</v>
          </cell>
          <cell r="H76" t="str">
            <v>阿克陶县托尔塔依农牧业投资有限责任公司红旗党支部</v>
          </cell>
          <cell r="I76" t="str">
            <v>2025年3月-2025年10月</v>
          </cell>
          <cell r="J76" t="str">
            <v>引进2104拖拉机（大后桥）一台、残膜回收机一台、五铧犁一台、三折联合整地机一台。</v>
          </cell>
          <cell r="K76">
            <v>4</v>
          </cell>
          <cell r="L76">
            <v>1</v>
          </cell>
          <cell r="M76">
            <v>30</v>
          </cell>
          <cell r="N76">
            <v>100</v>
          </cell>
          <cell r="O76">
            <v>88</v>
          </cell>
          <cell r="P76">
            <v>88</v>
          </cell>
          <cell r="Q76">
            <v>88</v>
          </cell>
          <cell r="R76">
            <v>88</v>
          </cell>
          <cell r="S76">
            <v>0</v>
          </cell>
          <cell r="T76">
            <v>88</v>
          </cell>
          <cell r="U76">
            <v>0</v>
          </cell>
        </row>
        <row r="76">
          <cell r="W76">
            <v>0</v>
          </cell>
          <cell r="X76">
            <v>0</v>
          </cell>
          <cell r="Y76">
            <v>0</v>
          </cell>
          <cell r="Z76">
            <v>0</v>
          </cell>
        </row>
        <row r="77">
          <cell r="B77" t="str">
            <v>产业服务支撑项目</v>
          </cell>
        </row>
        <row r="77">
          <cell r="K77">
            <v>0</v>
          </cell>
          <cell r="L77">
            <v>0</v>
          </cell>
          <cell r="M77">
            <v>0</v>
          </cell>
          <cell r="N77">
            <v>0</v>
          </cell>
          <cell r="O77">
            <v>0</v>
          </cell>
        </row>
        <row r="77">
          <cell r="Q77">
            <v>0</v>
          </cell>
          <cell r="R77">
            <v>0</v>
          </cell>
        </row>
        <row r="77">
          <cell r="Y77">
            <v>0</v>
          </cell>
          <cell r="Z77">
            <v>0</v>
          </cell>
          <cell r="AA77">
            <v>0</v>
          </cell>
          <cell r="AB77">
            <v>0</v>
          </cell>
        </row>
        <row r="78">
          <cell r="B78" t="str">
            <v>智慧（数字）农业</v>
          </cell>
        </row>
        <row r="79">
          <cell r="B79" t="str">
            <v>产业科技服务</v>
          </cell>
        </row>
        <row r="80">
          <cell r="B80" t="str">
            <v>人才培养</v>
          </cell>
        </row>
        <row r="81">
          <cell r="B81" t="str">
            <v>农业社会化服务</v>
          </cell>
        </row>
        <row r="82">
          <cell r="B82" t="str">
            <v>金融保险配套项目</v>
          </cell>
        </row>
        <row r="82">
          <cell r="K82">
            <v>7000</v>
          </cell>
          <cell r="L82">
            <v>1</v>
          </cell>
          <cell r="M82">
            <v>7000</v>
          </cell>
          <cell r="N82">
            <v>24266</v>
          </cell>
          <cell r="O82">
            <v>472</v>
          </cell>
        </row>
        <row r="82">
          <cell r="Q82">
            <v>472</v>
          </cell>
          <cell r="R82">
            <v>472</v>
          </cell>
        </row>
        <row r="82">
          <cell r="Y82">
            <v>472</v>
          </cell>
          <cell r="Z82">
            <v>0</v>
          </cell>
          <cell r="AA82">
            <v>0</v>
          </cell>
          <cell r="AB82">
            <v>0</v>
          </cell>
        </row>
        <row r="83">
          <cell r="B83" t="str">
            <v>小额贷款贴息</v>
          </cell>
        </row>
        <row r="83">
          <cell r="K83">
            <v>7000</v>
          </cell>
          <cell r="L83">
            <v>1</v>
          </cell>
          <cell r="M83">
            <v>7000</v>
          </cell>
          <cell r="N83">
            <v>24266</v>
          </cell>
          <cell r="O83">
            <v>472</v>
          </cell>
        </row>
        <row r="83">
          <cell r="Q83">
            <v>472</v>
          </cell>
          <cell r="R83">
            <v>472</v>
          </cell>
        </row>
        <row r="83">
          <cell r="Y83">
            <v>472</v>
          </cell>
          <cell r="Z83">
            <v>0</v>
          </cell>
          <cell r="AA83">
            <v>0</v>
          </cell>
          <cell r="AB83">
            <v>0</v>
          </cell>
        </row>
        <row r="84">
          <cell r="B84" t="str">
            <v>AKT25-024</v>
          </cell>
          <cell r="C84">
            <v>2025</v>
          </cell>
          <cell r="D84" t="str">
            <v>小额信贷</v>
          </cell>
          <cell r="E84" t="str">
            <v>金融保险配套项目</v>
          </cell>
          <cell r="F84" t="str">
            <v>小额贷款贴息</v>
          </cell>
          <cell r="G84" t="str">
            <v>新建</v>
          </cell>
          <cell r="H84" t="str">
            <v>阿克陶县</v>
          </cell>
          <cell r="I84" t="str">
            <v>2025年1月-2025年12月</v>
          </cell>
          <cell r="J84" t="str">
            <v>2025年脱贫人口小额信贷款贴息，涉及12个乡镇，涉及7000户，预计贷款金额19216.41万元，计划投资1130万元</v>
          </cell>
          <cell r="K84">
            <v>7000</v>
          </cell>
          <cell r="L84">
            <v>1</v>
          </cell>
          <cell r="M84">
            <v>7000</v>
          </cell>
          <cell r="N84">
            <v>24266</v>
          </cell>
          <cell r="O84">
            <v>472</v>
          </cell>
          <cell r="P84">
            <v>1130</v>
          </cell>
          <cell r="Q84">
            <v>472</v>
          </cell>
          <cell r="R84">
            <v>472</v>
          </cell>
          <cell r="S84">
            <v>0</v>
          </cell>
          <cell r="T84">
            <v>472</v>
          </cell>
          <cell r="U84">
            <v>-658</v>
          </cell>
          <cell r="V84" t="str">
            <v>47.AKT25-024小额信贷中央乡村振兴任务（第一批）调出-658万元；</v>
          </cell>
          <cell r="W84">
            <v>0</v>
          </cell>
          <cell r="X84" t="str">
            <v>中央乡村振兴任务（第一批）调出</v>
          </cell>
          <cell r="Y84">
            <v>472</v>
          </cell>
          <cell r="Z84">
            <v>0</v>
          </cell>
        </row>
        <row r="85">
          <cell r="B85" t="str">
            <v>小额信贷风险补偿金</v>
          </cell>
        </row>
        <row r="86">
          <cell r="B86" t="str">
            <v>特色产业保险保费补助</v>
          </cell>
        </row>
        <row r="87">
          <cell r="B87" t="str">
            <v>新型经营主体贷款贴息</v>
          </cell>
        </row>
        <row r="88">
          <cell r="B88" t="str">
            <v>防贫保险（基金）</v>
          </cell>
        </row>
        <row r="89">
          <cell r="B89" t="str">
            <v>就业项目</v>
          </cell>
        </row>
        <row r="89">
          <cell r="L89">
            <v>1</v>
          </cell>
        </row>
        <row r="89">
          <cell r="O89">
            <v>1200</v>
          </cell>
        </row>
        <row r="89">
          <cell r="Q89">
            <v>1200</v>
          </cell>
          <cell r="R89">
            <v>0</v>
          </cell>
        </row>
        <row r="89">
          <cell r="Y89">
            <v>0</v>
          </cell>
          <cell r="Z89">
            <v>0</v>
          </cell>
          <cell r="AA89">
            <v>0</v>
          </cell>
          <cell r="AB89">
            <v>0</v>
          </cell>
        </row>
        <row r="90">
          <cell r="B90" t="str">
            <v>务工补助</v>
          </cell>
        </row>
        <row r="90">
          <cell r="K90">
            <v>0</v>
          </cell>
          <cell r="L90">
            <v>0</v>
          </cell>
          <cell r="M90">
            <v>0</v>
          </cell>
          <cell r="N90">
            <v>0</v>
          </cell>
          <cell r="O90">
            <v>0</v>
          </cell>
        </row>
        <row r="90">
          <cell r="Q90">
            <v>0</v>
          </cell>
          <cell r="R90">
            <v>0</v>
          </cell>
        </row>
        <row r="90">
          <cell r="Y90">
            <v>0</v>
          </cell>
          <cell r="Z90">
            <v>0</v>
          </cell>
          <cell r="AA90">
            <v>0</v>
          </cell>
          <cell r="AB90">
            <v>0</v>
          </cell>
        </row>
        <row r="91">
          <cell r="B91" t="str">
            <v>交通费补助</v>
          </cell>
        </row>
        <row r="92">
          <cell r="B92" t="str">
            <v>生产奖补、劳务补助等</v>
          </cell>
        </row>
        <row r="93">
          <cell r="B93" t="str">
            <v>就业培训</v>
          </cell>
        </row>
        <row r="93">
          <cell r="K93">
            <v>0</v>
          </cell>
          <cell r="L93">
            <v>0</v>
          </cell>
          <cell r="M93">
            <v>0</v>
          </cell>
          <cell r="N93">
            <v>0</v>
          </cell>
          <cell r="O93">
            <v>0</v>
          </cell>
        </row>
        <row r="93">
          <cell r="Q93">
            <v>0</v>
          </cell>
          <cell r="R93">
            <v>0</v>
          </cell>
        </row>
        <row r="93">
          <cell r="Y93">
            <v>0</v>
          </cell>
          <cell r="Z93">
            <v>0</v>
          </cell>
          <cell r="AA93">
            <v>0</v>
          </cell>
          <cell r="AB93">
            <v>0</v>
          </cell>
        </row>
        <row r="94">
          <cell r="B94" t="str">
            <v>帮扶车间（特色手工基地）建设</v>
          </cell>
        </row>
        <row r="95">
          <cell r="B95" t="str">
            <v>技能培训</v>
          </cell>
        </row>
        <row r="96">
          <cell r="B96" t="str">
            <v>以工代训</v>
          </cell>
        </row>
        <row r="97">
          <cell r="B97" t="str">
            <v>创业</v>
          </cell>
        </row>
        <row r="97">
          <cell r="K97">
            <v>0</v>
          </cell>
          <cell r="L97">
            <v>0</v>
          </cell>
          <cell r="M97">
            <v>0</v>
          </cell>
          <cell r="N97">
            <v>0</v>
          </cell>
          <cell r="O97">
            <v>0</v>
          </cell>
        </row>
        <row r="97">
          <cell r="Q97">
            <v>0</v>
          </cell>
          <cell r="R97">
            <v>0</v>
          </cell>
        </row>
        <row r="97">
          <cell r="Y97">
            <v>0</v>
          </cell>
          <cell r="Z97">
            <v>0</v>
          </cell>
          <cell r="AA97">
            <v>0</v>
          </cell>
          <cell r="AB97">
            <v>0</v>
          </cell>
        </row>
        <row r="98">
          <cell r="B98" t="str">
            <v>创业培训</v>
          </cell>
        </row>
        <row r="99">
          <cell r="B99" t="str">
            <v>创业奖补</v>
          </cell>
        </row>
        <row r="100">
          <cell r="B100" t="str">
            <v>乡村工匠</v>
          </cell>
        </row>
        <row r="100">
          <cell r="K100">
            <v>0</v>
          </cell>
          <cell r="L100">
            <v>0</v>
          </cell>
          <cell r="M100">
            <v>0</v>
          </cell>
          <cell r="N100">
            <v>0</v>
          </cell>
          <cell r="O100">
            <v>0</v>
          </cell>
        </row>
        <row r="100">
          <cell r="Q100">
            <v>0</v>
          </cell>
          <cell r="R100">
            <v>0</v>
          </cell>
        </row>
        <row r="100">
          <cell r="Y100">
            <v>0</v>
          </cell>
          <cell r="Z100">
            <v>0</v>
          </cell>
          <cell r="AA100">
            <v>0</v>
          </cell>
          <cell r="AB100">
            <v>0</v>
          </cell>
        </row>
        <row r="101">
          <cell r="B101" t="str">
            <v>乡村工匠培育培训</v>
          </cell>
        </row>
        <row r="102">
          <cell r="B102" t="str">
            <v>乡村工匠大师工作室</v>
          </cell>
        </row>
        <row r="103">
          <cell r="B103" t="str">
            <v>乡村工匠传习所</v>
          </cell>
        </row>
        <row r="104">
          <cell r="B104" t="str">
            <v>公益性岗位</v>
          </cell>
        </row>
        <row r="104">
          <cell r="K104">
            <v>1000</v>
          </cell>
          <cell r="L104">
            <v>1</v>
          </cell>
          <cell r="M104">
            <v>1000</v>
          </cell>
          <cell r="N104">
            <v>1000</v>
          </cell>
          <cell r="O104">
            <v>1200</v>
          </cell>
        </row>
        <row r="104">
          <cell r="Q104">
            <v>1200</v>
          </cell>
          <cell r="R104">
            <v>0</v>
          </cell>
        </row>
        <row r="104">
          <cell r="Y104">
            <v>0</v>
          </cell>
          <cell r="Z104">
            <v>0</v>
          </cell>
          <cell r="AA104">
            <v>0</v>
          </cell>
          <cell r="AB104">
            <v>0</v>
          </cell>
        </row>
        <row r="105">
          <cell r="B105" t="str">
            <v>公益性岗位</v>
          </cell>
        </row>
        <row r="105">
          <cell r="K105">
            <v>1000</v>
          </cell>
          <cell r="L105">
            <v>1</v>
          </cell>
          <cell r="M105">
            <v>1000</v>
          </cell>
          <cell r="N105">
            <v>1000</v>
          </cell>
          <cell r="O105">
            <v>1200</v>
          </cell>
        </row>
        <row r="105">
          <cell r="Q105">
            <v>1200</v>
          </cell>
          <cell r="R105">
            <v>0</v>
          </cell>
        </row>
        <row r="105">
          <cell r="Y105">
            <v>0</v>
          </cell>
          <cell r="Z105">
            <v>0</v>
          </cell>
          <cell r="AA105">
            <v>0</v>
          </cell>
          <cell r="AB105">
            <v>0</v>
          </cell>
        </row>
        <row r="106">
          <cell r="B106" t="str">
            <v>AKT25-039</v>
          </cell>
          <cell r="C106">
            <v>2025</v>
          </cell>
          <cell r="D106" t="str">
            <v>阿克陶县农村公路路管员、护路员养护项目</v>
          </cell>
          <cell r="E106" t="str">
            <v>公益性岗位</v>
          </cell>
          <cell r="F106" t="str">
            <v>公益性岗位</v>
          </cell>
          <cell r="G106" t="str">
            <v>新建</v>
          </cell>
          <cell r="H106" t="str">
            <v>阿克陶县各乡镇</v>
          </cell>
          <cell r="I106" t="str">
            <v>2025年1月-2025年12月</v>
          </cell>
          <cell r="J106" t="str">
            <v>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v>
          </cell>
          <cell r="K106">
            <v>1000</v>
          </cell>
          <cell r="L106">
            <v>1</v>
          </cell>
          <cell r="M106">
            <v>1000</v>
          </cell>
          <cell r="N106">
            <v>1000</v>
          </cell>
          <cell r="O106">
            <v>1200</v>
          </cell>
          <cell r="P106">
            <v>1200</v>
          </cell>
          <cell r="Q106">
            <v>1200</v>
          </cell>
          <cell r="R106">
            <v>0</v>
          </cell>
          <cell r="S106">
            <v>0</v>
          </cell>
          <cell r="T106">
            <v>1200</v>
          </cell>
          <cell r="U106">
            <v>0</v>
          </cell>
        </row>
        <row r="106">
          <cell r="W106">
            <v>0</v>
          </cell>
          <cell r="X106">
            <v>0</v>
          </cell>
          <cell r="Y106">
            <v>0</v>
          </cell>
          <cell r="Z106">
            <v>0</v>
          </cell>
        </row>
        <row r="107">
          <cell r="B107" t="str">
            <v>乡村建设行动</v>
          </cell>
        </row>
        <row r="107">
          <cell r="L107">
            <v>17</v>
          </cell>
        </row>
        <row r="107">
          <cell r="O107">
            <v>15010.744703</v>
          </cell>
        </row>
        <row r="107">
          <cell r="Q107">
            <v>13156.060166</v>
          </cell>
          <cell r="R107">
            <v>6692.266784</v>
          </cell>
        </row>
        <row r="107">
          <cell r="Y107">
            <v>4555.266784</v>
          </cell>
          <cell r="Z107">
            <v>450</v>
          </cell>
          <cell r="AA107">
            <v>170</v>
          </cell>
          <cell r="AB107">
            <v>1517</v>
          </cell>
        </row>
        <row r="108">
          <cell r="B108" t="str">
            <v>农村基础设施（含产业基础设施配套）</v>
          </cell>
        </row>
        <row r="108">
          <cell r="K108">
            <v>62.434</v>
          </cell>
          <cell r="L108">
            <v>9</v>
          </cell>
          <cell r="M108">
            <v>11832</v>
          </cell>
          <cell r="N108">
            <v>48371</v>
          </cell>
          <cell r="O108">
            <v>2627.515</v>
          </cell>
        </row>
        <row r="108">
          <cell r="Q108">
            <v>2555.050396</v>
          </cell>
          <cell r="R108">
            <v>1401.051996</v>
          </cell>
        </row>
        <row r="108">
          <cell r="Y108">
            <v>444.051996</v>
          </cell>
          <cell r="Z108">
            <v>180</v>
          </cell>
          <cell r="AA108">
            <v>40</v>
          </cell>
          <cell r="AB108">
            <v>737</v>
          </cell>
        </row>
        <row r="109">
          <cell r="B109" t="str">
            <v>村庄规划编制（含修编）补助</v>
          </cell>
        </row>
        <row r="110">
          <cell r="B110" t="str">
            <v>农村道路（县乡之间、乡乡之间、乡村之间及其沿线管理、服务等附属设施；道路安全生命防护工程、危旧桥梁改造；乡级客货运输站场、招呼站；村内道路、通户路等）</v>
          </cell>
        </row>
        <row r="110">
          <cell r="K110">
            <v>22.244</v>
          </cell>
          <cell r="L110">
            <v>5</v>
          </cell>
          <cell r="M110">
            <v>3065</v>
          </cell>
          <cell r="N110">
            <v>12849</v>
          </cell>
          <cell r="O110">
            <v>1977</v>
          </cell>
        </row>
        <row r="110">
          <cell r="Q110">
            <v>1915.535396</v>
          </cell>
          <cell r="R110">
            <v>1216.051996</v>
          </cell>
        </row>
        <row r="110">
          <cell r="Y110">
            <v>439.051996</v>
          </cell>
          <cell r="Z110">
            <v>0</v>
          </cell>
          <cell r="AA110">
            <v>40</v>
          </cell>
          <cell r="AB110">
            <v>737</v>
          </cell>
        </row>
        <row r="111">
          <cell r="B111" t="str">
            <v>AKT25-041-1</v>
          </cell>
          <cell r="C111">
            <v>2025</v>
          </cell>
          <cell r="D111" t="str">
            <v>阿克陶县塔尔乡阿勒马勒克村、巴格艾格孜村道路提升改造2025年中央财政以工代赈项目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塔尔乡阿勒马勒克村、巴格艾格孜村</v>
          </cell>
          <cell r="I111" t="str">
            <v>2025年3月-2025年9月</v>
          </cell>
          <cell r="J111" t="str">
            <v>农村道路提升改造3.3公里，及附属配套设施。</v>
          </cell>
          <cell r="K111">
            <v>3.3</v>
          </cell>
          <cell r="L111">
            <v>1</v>
          </cell>
          <cell r="M111">
            <v>259</v>
          </cell>
          <cell r="N111">
            <v>1069</v>
          </cell>
          <cell r="O111">
            <v>390</v>
          </cell>
          <cell r="P111">
            <v>390</v>
          </cell>
          <cell r="Q111">
            <v>390</v>
          </cell>
          <cell r="R111">
            <v>390</v>
          </cell>
          <cell r="S111">
            <v>0</v>
          </cell>
          <cell r="T111">
            <v>390</v>
          </cell>
          <cell r="U111">
            <v>0</v>
          </cell>
        </row>
        <row r="111">
          <cell r="W111">
            <v>0</v>
          </cell>
          <cell r="X111">
            <v>0</v>
          </cell>
          <cell r="Y111">
            <v>0</v>
          </cell>
          <cell r="Z111">
            <v>0</v>
          </cell>
        </row>
        <row r="111">
          <cell r="AB111">
            <v>390</v>
          </cell>
        </row>
        <row r="112">
          <cell r="B112" t="str">
            <v>AKT25-041-2</v>
          </cell>
          <cell r="C112">
            <v>2025</v>
          </cell>
          <cell r="D112" t="str">
            <v>阿克陶县塔尔乡巴格村、库祖村道路提升改造2025年中央财政以工代赈项目</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塔尔乡巴格村、库祖村</v>
          </cell>
          <cell r="I112" t="str">
            <v>2025年3月-2025年9月</v>
          </cell>
          <cell r="J112" t="str">
            <v>农村道路提升改造3.3公里，及附属配套设施。</v>
          </cell>
          <cell r="K112">
            <v>3.3</v>
          </cell>
          <cell r="L112">
            <v>1</v>
          </cell>
          <cell r="M112">
            <v>259</v>
          </cell>
          <cell r="N112">
            <v>1069</v>
          </cell>
          <cell r="O112">
            <v>347</v>
          </cell>
          <cell r="P112">
            <v>347</v>
          </cell>
          <cell r="Q112">
            <v>347</v>
          </cell>
          <cell r="R112">
            <v>347</v>
          </cell>
          <cell r="S112">
            <v>0</v>
          </cell>
          <cell r="T112">
            <v>347</v>
          </cell>
          <cell r="U112">
            <v>0</v>
          </cell>
        </row>
        <row r="112">
          <cell r="W112">
            <v>0</v>
          </cell>
          <cell r="X112">
            <v>0</v>
          </cell>
          <cell r="Y112">
            <v>0</v>
          </cell>
          <cell r="Z112">
            <v>0</v>
          </cell>
        </row>
        <row r="112">
          <cell r="AB112">
            <v>347</v>
          </cell>
        </row>
        <row r="113">
          <cell r="B113" t="str">
            <v>AKT25-041-4</v>
          </cell>
          <cell r="C113">
            <v>2025</v>
          </cell>
          <cell r="D113" t="str">
            <v>阿克陶镇诺库其艾日克村村级道路建设项目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阿克陶镇诺库其艾日克村</v>
          </cell>
          <cell r="I113" t="str">
            <v>2025年4月-2025年12月</v>
          </cell>
          <cell r="J113" t="str">
            <v>新建硬化道路（沥青路面）2.144km，路基路面宽8.5/8.0m,技术标准为三级公路，设计速度40km/h，含路基、路面、桥涵及其他附属设施。</v>
          </cell>
          <cell r="K113">
            <v>2.144</v>
          </cell>
          <cell r="L113">
            <v>1</v>
          </cell>
          <cell r="M113">
            <v>767</v>
          </cell>
          <cell r="N113">
            <v>2677</v>
          </cell>
          <cell r="O113">
            <v>400</v>
          </cell>
          <cell r="P113">
            <v>360</v>
          </cell>
          <cell r="Q113">
            <v>387.158713</v>
          </cell>
          <cell r="R113">
            <v>402.051996</v>
          </cell>
          <cell r="S113">
            <v>12.841287</v>
          </cell>
          <cell r="T113">
            <v>387.158713</v>
          </cell>
          <cell r="U113">
            <v>27.158713</v>
          </cell>
          <cell r="V113" t="str">
            <v>51.AKT25-041-4阿克陶镇诺库其艾日克村村级道路建设项目，计划投资400万元，安排第一批中央乡村振兴任务资金2.051996万元、自治区衔接（第二批）安排25.106717万元27.158713万元；</v>
          </cell>
          <cell r="W113">
            <v>0</v>
          </cell>
          <cell r="X113" t="str">
            <v>安排第一批中央乡村振兴任务资金2.051996万元、自治区衔接（第二批）安排25.106717万元</v>
          </cell>
          <cell r="Y113">
            <v>362.051996</v>
          </cell>
          <cell r="Z113">
            <v>0</v>
          </cell>
          <cell r="AA113">
            <v>40</v>
          </cell>
        </row>
        <row r="114">
          <cell r="B114" t="str">
            <v>AKT25-041-19</v>
          </cell>
          <cell r="C114">
            <v>2025</v>
          </cell>
          <cell r="D114" t="str">
            <v>巴仁乡道路提升改造项目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巴仁乡库尔干村、巴仁村</v>
          </cell>
          <cell r="I114" t="str">
            <v>2025年3月-2025年10月</v>
          </cell>
          <cell r="J114" t="str">
            <v>1.巴仁村新/改建硬化道路8.7公里,路基宽度4m-6.5m,路面宽度3.5m-6m,含路基、路面、桥涵及其他附属设施，预计投资380万元。
2.库尔干村改建硬化道路1.9公里,路基宽度12m,路面宽度12m,含路基、路面、桥涵及其他附属设施，预计投资240万元；</v>
          </cell>
          <cell r="K114">
            <v>10.6</v>
          </cell>
          <cell r="L114">
            <v>1</v>
          </cell>
          <cell r="M114">
            <v>1376</v>
          </cell>
          <cell r="N114">
            <v>6286</v>
          </cell>
          <cell r="O114">
            <v>620</v>
          </cell>
          <cell r="P114">
            <v>561.57</v>
          </cell>
          <cell r="Q114">
            <v>571.376683</v>
          </cell>
          <cell r="R114">
            <v>0</v>
          </cell>
          <cell r="S114">
            <v>48.623317</v>
          </cell>
          <cell r="T114">
            <v>571.376683</v>
          </cell>
          <cell r="U114">
            <v>9.80668300000002</v>
          </cell>
          <cell r="V114" t="str">
            <v>52.AKT25-041-19巴仁乡道路提升改造项目，计划投资620万元，安排自治区衔接（第二批）9.80668300000002万元；</v>
          </cell>
          <cell r="W114">
            <v>0</v>
          </cell>
          <cell r="X114" t="str">
            <v>安排自治区衔接（第二批）</v>
          </cell>
          <cell r="Y114">
            <v>0</v>
          </cell>
          <cell r="Z114">
            <v>0</v>
          </cell>
        </row>
        <row r="115">
          <cell r="B115" t="str">
            <v>AKT25-041-20</v>
          </cell>
          <cell r="C115">
            <v>2025</v>
          </cell>
          <cell r="D115" t="str">
            <v>阿克陶县加马铁热克乡2025年村级道路建设项目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加马铁热克乡喀什博依村</v>
          </cell>
          <cell r="I115" t="str">
            <v>2025年6月-2025年11月</v>
          </cell>
          <cell r="J115" t="str">
            <v>对喀什博依村新建硬化道路（混凝土路面）2.9公里，路面宽度5-6米，路基宽度5.5-6.5米，设计速度20km/h,含路基、路面及其他附属设施。</v>
          </cell>
          <cell r="K115">
            <v>2.9</v>
          </cell>
          <cell r="L115">
            <v>1</v>
          </cell>
          <cell r="M115">
            <v>404</v>
          </cell>
          <cell r="N115">
            <v>1748</v>
          </cell>
          <cell r="O115">
            <v>220</v>
          </cell>
          <cell r="P115">
            <v>198</v>
          </cell>
          <cell r="Q115">
            <v>220</v>
          </cell>
          <cell r="R115">
            <v>77</v>
          </cell>
          <cell r="S115">
            <v>-1.190798</v>
          </cell>
          <cell r="T115">
            <v>221.190798</v>
          </cell>
          <cell r="U115">
            <v>22</v>
          </cell>
          <cell r="V115" t="str">
            <v>53.AKT25-041-20阿克陶县加马铁热克乡2025年村级道路建设项目，计划投资220万元，安排中央乡村振兴任务（第一批）22万元；</v>
          </cell>
          <cell r="W115">
            <v>0</v>
          </cell>
          <cell r="X115" t="str">
            <v>安排中央乡村振兴任务（第一批）</v>
          </cell>
          <cell r="Y115">
            <v>77</v>
          </cell>
          <cell r="Z115">
            <v>0</v>
          </cell>
        </row>
        <row r="116">
          <cell r="B116" t="str">
            <v>产业路、资源路、旅游路建设</v>
          </cell>
        </row>
        <row r="116">
          <cell r="K116">
            <v>2.19</v>
          </cell>
          <cell r="L116">
            <v>1</v>
          </cell>
          <cell r="M116">
            <v>20</v>
          </cell>
          <cell r="N116">
            <v>80</v>
          </cell>
          <cell r="O116">
            <v>80</v>
          </cell>
        </row>
        <row r="116">
          <cell r="Q116">
            <v>80</v>
          </cell>
          <cell r="R116">
            <v>0</v>
          </cell>
        </row>
        <row r="116">
          <cell r="Y116">
            <v>0</v>
          </cell>
          <cell r="Z116">
            <v>0</v>
          </cell>
          <cell r="AA116">
            <v>0</v>
          </cell>
          <cell r="AB116">
            <v>0</v>
          </cell>
        </row>
        <row r="117">
          <cell r="B117" t="str">
            <v>AKT25-042-3</v>
          </cell>
          <cell r="C117">
            <v>2025</v>
          </cell>
          <cell r="D117" t="str">
            <v>阿克陶县巴仁乡库木村产业路建设项目</v>
          </cell>
          <cell r="E117" t="str">
            <v>农村基础设施（含产业基础设施配套）</v>
          </cell>
          <cell r="F117" t="str">
            <v>产业路、资源路、旅游路建设</v>
          </cell>
          <cell r="G117" t="str">
            <v>新建</v>
          </cell>
          <cell r="H117" t="str">
            <v>巴仁乡库木村</v>
          </cell>
          <cell r="I117" t="str">
            <v>2025年6月-2025年10月</v>
          </cell>
          <cell r="J117" t="str">
            <v>新建沥青道路2.19公里,路基宽度4.5m,路面宽度3.5m，含路基、路面及其他附属设施。</v>
          </cell>
          <cell r="K117">
            <v>2.19</v>
          </cell>
          <cell r="L117">
            <v>1</v>
          </cell>
          <cell r="M117">
            <v>20</v>
          </cell>
          <cell r="N117">
            <v>80</v>
          </cell>
          <cell r="O117">
            <v>80</v>
          </cell>
          <cell r="P117">
            <v>75</v>
          </cell>
          <cell r="Q117">
            <v>80</v>
          </cell>
          <cell r="R117">
            <v>0</v>
          </cell>
          <cell r="S117">
            <v>0</v>
          </cell>
          <cell r="T117">
            <v>80</v>
          </cell>
          <cell r="U117">
            <v>5</v>
          </cell>
          <cell r="V117" t="str">
            <v>54.AKT25-042-3阿克陶县巴仁乡库木村产业路建设项目，计划投资80万元，安排自治区衔接（第二批）5万元；</v>
          </cell>
          <cell r="W117">
            <v>0</v>
          </cell>
          <cell r="X117" t="str">
            <v>安排自治区衔接（第二批）</v>
          </cell>
        </row>
        <row r="118">
          <cell r="B118" t="str">
            <v>农村供水保障（饮水安全）设施建设</v>
          </cell>
        </row>
        <row r="119">
          <cell r="B119" t="str">
            <v>电力设施及维修改造</v>
          </cell>
        </row>
        <row r="120">
          <cell r="B120" t="str">
            <v>数字乡村建设（信息通信基础设施建设、数字化、智能化建设等）</v>
          </cell>
        </row>
        <row r="121">
          <cell r="B121" t="str">
            <v>农村清洁能源设施（燃气、户用光伏、风电、水电、农村生物质能源、北方地区清洁取暖等）</v>
          </cell>
        </row>
        <row r="122">
          <cell r="B122" t="str">
            <v>农业农村基础设施中长期贷款贴息</v>
          </cell>
        </row>
        <row r="123">
          <cell r="B123" t="str">
            <v>其他（防洪工程、渠道清淤、草原配套设施）</v>
          </cell>
        </row>
        <row r="123">
          <cell r="K123">
            <v>38</v>
          </cell>
          <cell r="L123">
            <v>3</v>
          </cell>
          <cell r="M123">
            <v>8747</v>
          </cell>
          <cell r="N123">
            <v>35442</v>
          </cell>
          <cell r="O123">
            <v>570.515</v>
          </cell>
        </row>
        <row r="123">
          <cell r="Q123">
            <v>559.515</v>
          </cell>
          <cell r="R123">
            <v>185</v>
          </cell>
        </row>
        <row r="123">
          <cell r="Y123">
            <v>5</v>
          </cell>
          <cell r="Z123">
            <v>180</v>
          </cell>
          <cell r="AA123">
            <v>0</v>
          </cell>
          <cell r="AB123">
            <v>0</v>
          </cell>
        </row>
        <row r="124">
          <cell r="B124" t="str">
            <v>AKT25-048-6</v>
          </cell>
          <cell r="C124">
            <v>2025</v>
          </cell>
          <cell r="D124" t="str">
            <v>木吉乡布拉克村草原围栏项目</v>
          </cell>
          <cell r="E124" t="str">
            <v>农村基础设施（含产业基础设施配套）</v>
          </cell>
          <cell r="F124" t="str">
            <v>其他（防洪工程、渠道清淤、草原配套设施）</v>
          </cell>
          <cell r="G124" t="str">
            <v>新建</v>
          </cell>
          <cell r="H124" t="str">
            <v>木吉乡布拉克村</v>
          </cell>
          <cell r="I124" t="str">
            <v>2025年6月-2025年10月</v>
          </cell>
          <cell r="J124" t="str">
            <v>4.1万亩天然草原拉设27公里围栏，围栏采用铁质柱编制围栏。铁质柱包括挂线柱、加强柱和支撑柱。围栏高度120cm，挂线柱柱距5m，加强柱柱距100m。</v>
          </cell>
          <cell r="K124">
            <v>27</v>
          </cell>
          <cell r="L124">
            <v>1</v>
          </cell>
          <cell r="M124">
            <v>394</v>
          </cell>
          <cell r="N124">
            <v>1398</v>
          </cell>
          <cell r="O124">
            <v>110</v>
          </cell>
          <cell r="P124">
            <v>99</v>
          </cell>
          <cell r="Q124">
            <v>99</v>
          </cell>
          <cell r="R124">
            <v>0</v>
          </cell>
          <cell r="S124">
            <v>11</v>
          </cell>
          <cell r="T124">
            <v>99</v>
          </cell>
          <cell r="U124">
            <v>0</v>
          </cell>
        </row>
        <row r="124">
          <cell r="W124">
            <v>0</v>
          </cell>
          <cell r="X124">
            <v>0</v>
          </cell>
          <cell r="Y124">
            <v>0</v>
          </cell>
          <cell r="Z124">
            <v>0</v>
          </cell>
        </row>
        <row r="125">
          <cell r="B125" t="str">
            <v>AKT25-048-7</v>
          </cell>
          <cell r="C125">
            <v>2025</v>
          </cell>
          <cell r="D125" t="str">
            <v>阿克陶县农业防灾减灾体系建设项目</v>
          </cell>
          <cell r="E125" t="str">
            <v>农村基础设施（含产业基础设施配套）</v>
          </cell>
          <cell r="F125" t="str">
            <v>其他（防洪工程、渠道清淤、草原配套设施）</v>
          </cell>
          <cell r="G125" t="str">
            <v>新建</v>
          </cell>
          <cell r="H125" t="str">
            <v>阿克陶镇央其买里村、加马铁热克乡赛克孜艾日克村、加马铁热克乡农场社区、玉麦镇玉麦村、巴仁乡阔洪其村</v>
          </cell>
          <cell r="I125" t="str">
            <v>2025年5月-2025年11月</v>
          </cell>
          <cell r="J125" t="str">
            <v>在阿克陶镇央其买里村、加马铁热克乡赛克孜艾日克村、加马铁热克乡农场社区、玉麦镇玉麦村、巴仁乡阔洪其村建设农业自然灾害监测体系5套，每套占地面积48平方米（含基础设施建设），每座投资56.103万元，共计280.515万元。</v>
          </cell>
          <cell r="K125">
            <v>5</v>
          </cell>
          <cell r="L125">
            <v>1</v>
          </cell>
          <cell r="M125">
            <v>5065</v>
          </cell>
          <cell r="N125">
            <v>20848</v>
          </cell>
          <cell r="O125">
            <v>280.515</v>
          </cell>
          <cell r="P125">
            <v>280.515</v>
          </cell>
          <cell r="Q125">
            <v>280.515</v>
          </cell>
          <cell r="R125">
            <v>5</v>
          </cell>
          <cell r="S125">
            <v>0</v>
          </cell>
          <cell r="T125">
            <v>280.515</v>
          </cell>
          <cell r="U125">
            <v>0</v>
          </cell>
        </row>
        <row r="125">
          <cell r="W125">
            <v>0</v>
          </cell>
          <cell r="X125">
            <v>0</v>
          </cell>
          <cell r="Y125">
            <v>5</v>
          </cell>
          <cell r="Z125">
            <v>0</v>
          </cell>
        </row>
        <row r="126">
          <cell r="B126" t="str">
            <v>AKT25-048-8</v>
          </cell>
          <cell r="C126">
            <v>2025</v>
          </cell>
          <cell r="D126" t="str">
            <v>阿克陶县农业灌溉与牧草产量提升增水保障项目</v>
          </cell>
          <cell r="E126" t="str">
            <v>农村基础设施（含产业基础设施配套）</v>
          </cell>
          <cell r="F126" t="str">
            <v>其他（防洪工程、渠道清淤、草原配套设施）</v>
          </cell>
          <cell r="G126" t="str">
            <v>新建</v>
          </cell>
          <cell r="H126" t="str">
            <v>奥依塔克镇、布伦口乡</v>
          </cell>
          <cell r="I126" t="str">
            <v>2025年5月-2025年12月</v>
          </cell>
          <cell r="J126" t="str">
            <v>奥依塔克镇和布伦口乡山区布设6套催化增雨（雪）设施装备，每座占地面积48平方（含基础设施配套）。每套30万元，共计180万元。</v>
          </cell>
          <cell r="K126">
            <v>6</v>
          </cell>
          <cell r="L126">
            <v>1</v>
          </cell>
          <cell r="M126">
            <v>3288</v>
          </cell>
          <cell r="N126">
            <v>13196</v>
          </cell>
          <cell r="O126">
            <v>180</v>
          </cell>
          <cell r="P126">
            <v>180</v>
          </cell>
          <cell r="Q126">
            <v>180</v>
          </cell>
          <cell r="R126">
            <v>180</v>
          </cell>
          <cell r="S126">
            <v>0</v>
          </cell>
          <cell r="T126">
            <v>180</v>
          </cell>
          <cell r="U126">
            <v>0</v>
          </cell>
        </row>
        <row r="126">
          <cell r="W126">
            <v>0</v>
          </cell>
          <cell r="X126">
            <v>0</v>
          </cell>
          <cell r="Y126">
            <v>0</v>
          </cell>
          <cell r="Z126">
            <v>180</v>
          </cell>
        </row>
        <row r="127">
          <cell r="B127" t="str">
            <v>人居环境整治</v>
          </cell>
        </row>
        <row r="127">
          <cell r="K127">
            <v>36.83</v>
          </cell>
          <cell r="L127">
            <v>4</v>
          </cell>
          <cell r="M127">
            <v>1526</v>
          </cell>
          <cell r="N127">
            <v>5314</v>
          </cell>
          <cell r="O127">
            <v>2280</v>
          </cell>
        </row>
        <row r="127">
          <cell r="Q127">
            <v>1150</v>
          </cell>
          <cell r="R127">
            <v>1180</v>
          </cell>
        </row>
        <row r="127">
          <cell r="Y127">
            <v>0</v>
          </cell>
          <cell r="Z127">
            <v>270</v>
          </cell>
          <cell r="AA127">
            <v>130</v>
          </cell>
          <cell r="AB127">
            <v>780</v>
          </cell>
        </row>
        <row r="128">
          <cell r="B128" t="str">
            <v>农村卫生厕所改造（户用、公共厕所）</v>
          </cell>
        </row>
        <row r="129">
          <cell r="B129" t="str">
            <v>农村污水治理</v>
          </cell>
        </row>
        <row r="129">
          <cell r="K129">
            <v>6.83</v>
          </cell>
          <cell r="L129">
            <v>2</v>
          </cell>
          <cell r="M129">
            <v>1030</v>
          </cell>
          <cell r="N129">
            <v>3203</v>
          </cell>
          <cell r="O129">
            <v>1500</v>
          </cell>
        </row>
        <row r="129">
          <cell r="Q129">
            <v>370</v>
          </cell>
          <cell r="R129">
            <v>400</v>
          </cell>
        </row>
        <row r="129">
          <cell r="Y129">
            <v>0</v>
          </cell>
          <cell r="Z129">
            <v>270</v>
          </cell>
          <cell r="AA129">
            <v>130</v>
          </cell>
          <cell r="AB129">
            <v>0</v>
          </cell>
        </row>
        <row r="130">
          <cell r="B130" t="str">
            <v>AKT25-050-7</v>
          </cell>
          <cell r="C130">
            <v>2025</v>
          </cell>
          <cell r="D130" t="str">
            <v>阿克陶县木吉乡人居环境整治项目</v>
          </cell>
          <cell r="E130" t="str">
            <v>人居环境整治</v>
          </cell>
          <cell r="F130" t="str">
            <v>农村污水治理</v>
          </cell>
          <cell r="G130" t="str">
            <v>新建</v>
          </cell>
          <cell r="H130" t="str">
            <v>木吉乡5个片区</v>
          </cell>
          <cell r="I130" t="str">
            <v>2025年4月-2025年11月</v>
          </cell>
          <cell r="J130" t="str">
            <v>新建DN300HDPE钢带增强双壁波纹管主排水管（SN8型、环刚度15KN/m2）965米污水提升泵（流量10m3/h、扬程20m、功率0.75kW、含配套电缆、控制柜、配套法兰、连接软管等）1套，修建化粪池并采用MBR膜一体化地埋式污水设备5套</v>
          </cell>
          <cell r="K130">
            <v>6</v>
          </cell>
          <cell r="L130">
            <v>1</v>
          </cell>
          <cell r="M130">
            <v>800</v>
          </cell>
          <cell r="N130">
            <v>2283</v>
          </cell>
          <cell r="O130">
            <v>1200</v>
          </cell>
          <cell r="P130">
            <v>100</v>
          </cell>
          <cell r="Q130">
            <v>100</v>
          </cell>
          <cell r="R130">
            <v>100</v>
          </cell>
          <cell r="S130">
            <v>1100</v>
          </cell>
          <cell r="T130">
            <v>100</v>
          </cell>
          <cell r="U130">
            <v>0</v>
          </cell>
        </row>
        <row r="130">
          <cell r="W130">
            <v>0</v>
          </cell>
          <cell r="X130">
            <v>0</v>
          </cell>
          <cell r="Y130">
            <v>0</v>
          </cell>
          <cell r="Z130">
            <v>0</v>
          </cell>
          <cell r="AA130">
            <v>100</v>
          </cell>
        </row>
        <row r="131">
          <cell r="B131" t="str">
            <v>AKT25-050-8</v>
          </cell>
          <cell r="C131">
            <v>2025</v>
          </cell>
          <cell r="D131" t="str">
            <v>阿克陶县乡镇环保基础设施提升</v>
          </cell>
          <cell r="E131" t="str">
            <v>人居环境整治</v>
          </cell>
          <cell r="F131" t="str">
            <v>农村污水治理</v>
          </cell>
          <cell r="G131" t="str">
            <v>新建</v>
          </cell>
          <cell r="H131" t="str">
            <v>克孜勒陶镇、喀热开其克乡、塔尔塔吉克乡平原区、布伦口乡政府所在地</v>
          </cell>
          <cell r="I131" t="str">
            <v>2025年3月-2025年10月</v>
          </cell>
          <cell r="J131" t="str">
            <v>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v>
          </cell>
          <cell r="K131">
            <v>0.83</v>
          </cell>
          <cell r="L131">
            <v>1</v>
          </cell>
          <cell r="M131">
            <v>230</v>
          </cell>
          <cell r="N131">
            <v>920</v>
          </cell>
          <cell r="O131">
            <v>300</v>
          </cell>
          <cell r="P131">
            <v>270</v>
          </cell>
          <cell r="Q131">
            <v>270</v>
          </cell>
          <cell r="R131">
            <v>300</v>
          </cell>
          <cell r="S131">
            <v>30</v>
          </cell>
          <cell r="T131">
            <v>270</v>
          </cell>
          <cell r="U131">
            <v>0</v>
          </cell>
        </row>
        <row r="131">
          <cell r="W131">
            <v>0</v>
          </cell>
          <cell r="X131">
            <v>0</v>
          </cell>
          <cell r="Y131">
            <v>0</v>
          </cell>
          <cell r="Z131">
            <v>270</v>
          </cell>
          <cell r="AA131">
            <v>30</v>
          </cell>
        </row>
        <row r="132">
          <cell r="B132" t="str">
            <v>农村垃圾治理</v>
          </cell>
        </row>
        <row r="133">
          <cell r="B133" t="str">
            <v>村容村貌提升</v>
          </cell>
        </row>
        <row r="133">
          <cell r="K133">
            <v>30</v>
          </cell>
          <cell r="L133">
            <v>2</v>
          </cell>
          <cell r="M133">
            <v>496</v>
          </cell>
          <cell r="N133">
            <v>2111</v>
          </cell>
          <cell r="O133">
            <v>780</v>
          </cell>
        </row>
        <row r="133">
          <cell r="Q133">
            <v>780</v>
          </cell>
          <cell r="R133">
            <v>780</v>
          </cell>
        </row>
        <row r="133">
          <cell r="Y133">
            <v>0</v>
          </cell>
          <cell r="Z133">
            <v>0</v>
          </cell>
          <cell r="AA133">
            <v>0</v>
          </cell>
          <cell r="AB133">
            <v>780</v>
          </cell>
        </row>
        <row r="134">
          <cell r="B134" t="str">
            <v>AKT25-052-1</v>
          </cell>
          <cell r="C134">
            <v>2025</v>
          </cell>
          <cell r="D134" t="str">
            <v>阿克陶县巴仁乡古勒巴格村人居环境整治2025年中央财政以工代赈项目</v>
          </cell>
          <cell r="E134" t="str">
            <v>人居环境整治</v>
          </cell>
          <cell r="F134" t="str">
            <v>村容村貌提升</v>
          </cell>
          <cell r="G134" t="str">
            <v>新建</v>
          </cell>
          <cell r="H134" t="str">
            <v>巴仁乡古勒巴格村</v>
          </cell>
          <cell r="I134" t="str">
            <v>2025年4月-2025年10月</v>
          </cell>
          <cell r="J134" t="str">
            <v>农村主干道提升改造5.2公里，入户道路硬化及其他配套附属设施建设。</v>
          </cell>
          <cell r="K134">
            <v>20</v>
          </cell>
          <cell r="L134">
            <v>1</v>
          </cell>
          <cell r="M134">
            <v>124</v>
          </cell>
          <cell r="N134">
            <v>379</v>
          </cell>
          <cell r="O134">
            <v>390</v>
          </cell>
          <cell r="P134">
            <v>390</v>
          </cell>
          <cell r="Q134">
            <v>390</v>
          </cell>
          <cell r="R134">
            <v>390</v>
          </cell>
          <cell r="S134">
            <v>0</v>
          </cell>
          <cell r="T134">
            <v>390</v>
          </cell>
          <cell r="U134">
            <v>0</v>
          </cell>
        </row>
        <row r="134">
          <cell r="W134">
            <v>0</v>
          </cell>
          <cell r="X134">
            <v>0</v>
          </cell>
          <cell r="Y134">
            <v>0</v>
          </cell>
          <cell r="Z134">
            <v>0</v>
          </cell>
        </row>
        <row r="134">
          <cell r="AB134">
            <v>390</v>
          </cell>
        </row>
        <row r="135">
          <cell r="B135" t="str">
            <v>AKT25-052-2</v>
          </cell>
          <cell r="C135">
            <v>2025</v>
          </cell>
          <cell r="D135" t="str">
            <v>阿克陶县加马铁热克乡阔纳霍依拉村人居环境整治2025年中央财政以工代赈项目</v>
          </cell>
          <cell r="E135" t="str">
            <v>人居环境整治</v>
          </cell>
          <cell r="F135" t="str">
            <v>村容村貌提升</v>
          </cell>
          <cell r="G135" t="str">
            <v>新建</v>
          </cell>
          <cell r="H135" t="str">
            <v>加马铁热克乡阔纳霍依拉村</v>
          </cell>
          <cell r="I135" t="str">
            <v>2025年3月-2025年9月</v>
          </cell>
          <cell r="J135" t="str">
            <v>农村主干道提升改造5公里，入户道路硬化以及附属配套设施建设。</v>
          </cell>
          <cell r="K135">
            <v>10</v>
          </cell>
          <cell r="L135">
            <v>1</v>
          </cell>
          <cell r="M135">
            <v>372</v>
          </cell>
          <cell r="N135">
            <v>1732</v>
          </cell>
          <cell r="O135">
            <v>390</v>
          </cell>
          <cell r="P135">
            <v>390</v>
          </cell>
          <cell r="Q135">
            <v>390</v>
          </cell>
          <cell r="R135">
            <v>390</v>
          </cell>
          <cell r="S135">
            <v>0</v>
          </cell>
          <cell r="T135">
            <v>390</v>
          </cell>
          <cell r="U135">
            <v>0</v>
          </cell>
        </row>
        <row r="135">
          <cell r="W135">
            <v>0</v>
          </cell>
          <cell r="X135">
            <v>0</v>
          </cell>
          <cell r="Y135">
            <v>0</v>
          </cell>
          <cell r="Z135">
            <v>0</v>
          </cell>
        </row>
        <row r="135">
          <cell r="AB135">
            <v>390</v>
          </cell>
        </row>
        <row r="136">
          <cell r="B136" t="str">
            <v>农村公共服务</v>
          </cell>
        </row>
        <row r="136">
          <cell r="K136">
            <v>4</v>
          </cell>
          <cell r="L136">
            <v>4</v>
          </cell>
          <cell r="M136">
            <v>2387</v>
          </cell>
          <cell r="N136">
            <v>10308</v>
          </cell>
          <cell r="O136">
            <v>10103.229703</v>
          </cell>
        </row>
        <row r="136">
          <cell r="Q136">
            <v>9451.00977</v>
          </cell>
          <cell r="R136">
            <v>4111.214788</v>
          </cell>
        </row>
        <row r="136">
          <cell r="Y136">
            <v>4111.214788</v>
          </cell>
          <cell r="Z136">
            <v>0</v>
          </cell>
          <cell r="AA136">
            <v>0</v>
          </cell>
          <cell r="AB136">
            <v>0</v>
          </cell>
        </row>
        <row r="137">
          <cell r="B137" t="str">
            <v>乡村学校建设或改造（含幼儿园）</v>
          </cell>
        </row>
        <row r="138">
          <cell r="B138" t="str">
            <v>村卫生室标准化建设</v>
          </cell>
        </row>
        <row r="139">
          <cell r="B139" t="str">
            <v>农村养老设施建设（养老院、幸福院、日间照料中心等）</v>
          </cell>
        </row>
        <row r="140">
          <cell r="B140" t="str">
            <v>公共照明设施</v>
          </cell>
        </row>
        <row r="141">
          <cell r="B141" t="str">
            <v>开展县乡村公共服务一体化示范创建</v>
          </cell>
        </row>
        <row r="141">
          <cell r="K141">
            <v>4</v>
          </cell>
          <cell r="L141">
            <v>4</v>
          </cell>
          <cell r="M141">
            <v>2387</v>
          </cell>
          <cell r="N141">
            <v>10308</v>
          </cell>
          <cell r="O141">
            <v>10103.229703</v>
          </cell>
        </row>
        <row r="141">
          <cell r="Q141">
            <v>9451.00977</v>
          </cell>
          <cell r="R141">
            <v>4111.214788</v>
          </cell>
        </row>
        <row r="141">
          <cell r="Y141">
            <v>4111.214788</v>
          </cell>
          <cell r="Z141">
            <v>0</v>
          </cell>
          <cell r="AA141">
            <v>0</v>
          </cell>
          <cell r="AB141">
            <v>0</v>
          </cell>
        </row>
        <row r="142">
          <cell r="B142" t="str">
            <v>AKT25-SFC001-1</v>
          </cell>
          <cell r="C142">
            <v>2025</v>
          </cell>
          <cell r="D142" t="str">
            <v>加马铁热克乡赛克孜艾日克村基础设施提升改造项目</v>
          </cell>
          <cell r="E142" t="str">
            <v>农村公共服务</v>
          </cell>
          <cell r="F142" t="str">
            <v>开展县乡村公共服务一体化示范创建</v>
          </cell>
          <cell r="G142" t="str">
            <v>新建</v>
          </cell>
          <cell r="H142" t="str">
            <v>加马铁热克乡赛克孜艾日克村</v>
          </cell>
          <cell r="I142" t="str">
            <v>2025年3月-2025年10月</v>
          </cell>
          <cell r="J142" t="str">
            <v>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v>
          </cell>
          <cell r="K142">
            <v>1</v>
          </cell>
          <cell r="L142">
            <v>1</v>
          </cell>
          <cell r="M142">
            <v>534</v>
          </cell>
          <cell r="N142">
            <v>2353</v>
          </cell>
          <cell r="O142">
            <v>2000</v>
          </cell>
          <cell r="P142">
            <v>2000</v>
          </cell>
          <cell r="Q142">
            <v>1897.154382</v>
          </cell>
          <cell r="R142">
            <v>1897.154382</v>
          </cell>
          <cell r="S142">
            <v>102.845618</v>
          </cell>
          <cell r="T142">
            <v>1897.154382</v>
          </cell>
          <cell r="U142">
            <v>-102.845618</v>
          </cell>
          <cell r="V142" t="str">
            <v>62.AKT25-SFC001-1加马铁热克乡赛克孜艾日克村基础设施提升改造项目,计划投资2000万元，本次结余-102.845618万元（结余乡村振兴任务（第一批）);</v>
          </cell>
          <cell r="W142">
            <v>0</v>
          </cell>
          <cell r="X142" t="str">
            <v>结余乡村振兴任务（第一批）</v>
          </cell>
          <cell r="Y142">
            <v>1897.154382</v>
          </cell>
          <cell r="Z142">
            <v>0</v>
          </cell>
        </row>
        <row r="143">
          <cell r="B143" t="str">
            <v>AKT25-SFC001-3</v>
          </cell>
          <cell r="C143">
            <v>2025</v>
          </cell>
          <cell r="D143" t="str">
            <v>奥依塔克镇奥依塔克村乡村振兴示范村建设项目</v>
          </cell>
          <cell r="E143" t="str">
            <v>农村公共服务</v>
          </cell>
          <cell r="F143" t="str">
            <v>开展县乡村公共服务一体化示范创建</v>
          </cell>
          <cell r="G143" t="str">
            <v>续建</v>
          </cell>
          <cell r="H143" t="str">
            <v>奥依塔克镇奥依塔克村</v>
          </cell>
          <cell r="I143" t="str">
            <v>2025年4月-2025年11月</v>
          </cell>
          <cell r="J143" t="str">
            <v>1、奥依塔克镇游客服务中心旁硬化道路（两公里）；打造星空房营地35亩，房车营地一处；配套停车场等设施。2、冰川大门(红山口)：打造商铺经营区，配套房车营地、停车场等设施。小计1603.229703万元</v>
          </cell>
          <cell r="K143">
            <v>1</v>
          </cell>
          <cell r="L143">
            <v>1</v>
          </cell>
          <cell r="M143">
            <v>477</v>
          </cell>
          <cell r="N143">
            <v>1669</v>
          </cell>
          <cell r="O143">
            <v>1603.229703</v>
          </cell>
          <cell r="P143">
            <v>1603.229703</v>
          </cell>
          <cell r="Q143">
            <v>1603.229703</v>
          </cell>
          <cell r="R143">
            <v>1603.229703</v>
          </cell>
          <cell r="S143">
            <v>0</v>
          </cell>
          <cell r="T143">
            <v>1603.229703</v>
          </cell>
          <cell r="U143">
            <v>0</v>
          </cell>
        </row>
        <row r="143">
          <cell r="W143">
            <v>0</v>
          </cell>
          <cell r="X143">
            <v>0</v>
          </cell>
          <cell r="Y143">
            <v>1603.229703</v>
          </cell>
          <cell r="Z143">
            <v>0</v>
          </cell>
        </row>
        <row r="144">
          <cell r="B144" t="str">
            <v>AKT25-SFC001-5</v>
          </cell>
          <cell r="C144">
            <v>2025</v>
          </cell>
          <cell r="D144" t="str">
            <v>巴仁乡巴仁村乡村振兴示范村建设项目</v>
          </cell>
          <cell r="E144" t="str">
            <v>农村公共服务</v>
          </cell>
          <cell r="F144" t="str">
            <v>开展县乡村公共服务一体化示范创建</v>
          </cell>
          <cell r="G144" t="str">
            <v>新建</v>
          </cell>
          <cell r="H144" t="str">
            <v>巴仁乡巴仁村</v>
          </cell>
          <cell r="I144" t="str">
            <v>2025年3月-2025年10月</v>
          </cell>
          <cell r="J144" t="str">
            <v>（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v>
          </cell>
          <cell r="K144">
            <v>1</v>
          </cell>
          <cell r="L144">
            <v>1</v>
          </cell>
          <cell r="M144">
            <v>612</v>
          </cell>
          <cell r="N144">
            <v>2768</v>
          </cell>
          <cell r="O144">
            <v>2800</v>
          </cell>
          <cell r="P144">
            <v>2520</v>
          </cell>
          <cell r="Q144">
            <v>2535.472685</v>
          </cell>
          <cell r="R144">
            <v>0</v>
          </cell>
          <cell r="S144">
            <v>264.527315</v>
          </cell>
          <cell r="T144">
            <v>2535.472685</v>
          </cell>
          <cell r="U144">
            <v>15.4726850000002</v>
          </cell>
          <cell r="V144" t="str">
            <v>64.AKT25-SFC001-5巴仁乡巴仁村乡村振兴示范村建设项目，计划投资2800万元，安排自治区衔接（第二批）15.4726850000002万元；</v>
          </cell>
          <cell r="W144">
            <v>0</v>
          </cell>
          <cell r="X144" t="str">
            <v>安排自治区衔接（第二批）</v>
          </cell>
          <cell r="Y144">
            <v>0</v>
          </cell>
          <cell r="Z144">
            <v>0</v>
          </cell>
        </row>
        <row r="145">
          <cell r="B145" t="str">
            <v>AKT25-SFC001-6</v>
          </cell>
          <cell r="C145">
            <v>2025</v>
          </cell>
          <cell r="D145" t="str">
            <v>巴仁乡库尔干村乡村振兴示范村建设项目</v>
          </cell>
          <cell r="E145" t="str">
            <v>农村公共服务</v>
          </cell>
          <cell r="F145" t="str">
            <v>开展县乡村公共服务一体化示范创建</v>
          </cell>
          <cell r="G145" t="str">
            <v>新建</v>
          </cell>
          <cell r="H145" t="str">
            <v>巴仁乡库尔干村</v>
          </cell>
          <cell r="I145" t="str">
            <v>2025年3月-2025年10月</v>
          </cell>
          <cell r="J145" t="str">
            <v>（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v>
          </cell>
          <cell r="K145">
            <v>1</v>
          </cell>
          <cell r="L145">
            <v>1</v>
          </cell>
          <cell r="M145">
            <v>764</v>
          </cell>
          <cell r="N145">
            <v>3518</v>
          </cell>
          <cell r="O145">
            <v>3700</v>
          </cell>
          <cell r="P145">
            <v>3700</v>
          </cell>
          <cell r="Q145">
            <v>3415.153</v>
          </cell>
          <cell r="R145">
            <v>610.830703</v>
          </cell>
          <cell r="S145">
            <v>222.847</v>
          </cell>
          <cell r="T145">
            <v>3477.153</v>
          </cell>
          <cell r="U145">
            <v>-284.847</v>
          </cell>
          <cell r="V145" t="str">
            <v>65.AKT25-SFC001-6巴仁乡库尔干村乡村振兴示范村建设项目,计划投资3700万元，本次结余-284.847万元（结余乡村振兴任务（第一批）);</v>
          </cell>
          <cell r="W145">
            <v>-61.9999999999995</v>
          </cell>
          <cell r="X145" t="str">
            <v>结余乡村振兴任务（第一批）</v>
          </cell>
          <cell r="Y145">
            <v>610.830703</v>
          </cell>
          <cell r="Z145">
            <v>0</v>
          </cell>
        </row>
        <row r="146">
          <cell r="B146" t="str">
            <v>其他（便民综合服务设施、文化活动广场、体育设施、村级客运站、农村公益性殡葬设施建设等）</v>
          </cell>
        </row>
        <row r="146">
          <cell r="Q146">
            <v>0</v>
          </cell>
        </row>
        <row r="147">
          <cell r="B147" t="str">
            <v>易地搬迁后扶</v>
          </cell>
        </row>
        <row r="147">
          <cell r="L147">
            <v>0</v>
          </cell>
        </row>
        <row r="147">
          <cell r="O147">
            <v>0</v>
          </cell>
        </row>
        <row r="147">
          <cell r="Q147">
            <v>0</v>
          </cell>
          <cell r="R147">
            <v>0</v>
          </cell>
        </row>
        <row r="147">
          <cell r="Y147">
            <v>0</v>
          </cell>
          <cell r="Z147">
            <v>0</v>
          </cell>
          <cell r="AA147">
            <v>0</v>
          </cell>
          <cell r="AB147">
            <v>0</v>
          </cell>
        </row>
        <row r="148">
          <cell r="B148" t="str">
            <v>易地搬迁后扶</v>
          </cell>
        </row>
        <row r="148">
          <cell r="K148">
            <v>0</v>
          </cell>
          <cell r="L148">
            <v>0</v>
          </cell>
          <cell r="M148">
            <v>0</v>
          </cell>
          <cell r="N148">
            <v>0</v>
          </cell>
          <cell r="O148">
            <v>0</v>
          </cell>
        </row>
        <row r="148">
          <cell r="Q148">
            <v>0</v>
          </cell>
          <cell r="R148">
            <v>0</v>
          </cell>
        </row>
        <row r="148">
          <cell r="Y148">
            <v>0</v>
          </cell>
          <cell r="Z148">
            <v>0</v>
          </cell>
          <cell r="AA148">
            <v>0</v>
          </cell>
          <cell r="AB148">
            <v>0</v>
          </cell>
        </row>
        <row r="149">
          <cell r="B149" t="str">
            <v>公共服务岗位</v>
          </cell>
        </row>
        <row r="150">
          <cell r="B150" t="str">
            <v>“一站式”社区综合服务设施建设</v>
          </cell>
        </row>
        <row r="151">
          <cell r="B151" t="str">
            <v>产业发展工程</v>
          </cell>
        </row>
        <row r="152">
          <cell r="B152" t="str">
            <v>就业发展工程</v>
          </cell>
        </row>
        <row r="153">
          <cell r="B153" t="str">
            <v>必要基础设施建设</v>
          </cell>
        </row>
        <row r="154">
          <cell r="B154" t="str">
            <v>易地扶贫搬迁贷款债劵贴息补助</v>
          </cell>
        </row>
        <row r="155">
          <cell r="B155" t="str">
            <v>巩固三保障成果</v>
          </cell>
        </row>
        <row r="155">
          <cell r="L155">
            <v>8</v>
          </cell>
        </row>
        <row r="155">
          <cell r="O155">
            <v>2574.31</v>
          </cell>
        </row>
        <row r="155">
          <cell r="Q155">
            <v>2533.928167</v>
          </cell>
          <cell r="R155">
            <v>1956</v>
          </cell>
        </row>
        <row r="155">
          <cell r="Y155">
            <v>1949</v>
          </cell>
          <cell r="Z155">
            <v>0</v>
          </cell>
          <cell r="AA155">
            <v>7</v>
          </cell>
          <cell r="AB155">
            <v>0</v>
          </cell>
        </row>
        <row r="156">
          <cell r="B156" t="str">
            <v>住房</v>
          </cell>
        </row>
        <row r="156">
          <cell r="K156">
            <v>0</v>
          </cell>
          <cell r="L156">
            <v>0</v>
          </cell>
          <cell r="M156">
            <v>0</v>
          </cell>
          <cell r="N156">
            <v>0</v>
          </cell>
          <cell r="O156">
            <v>0</v>
          </cell>
        </row>
        <row r="156">
          <cell r="Q156">
            <v>0</v>
          </cell>
          <cell r="R156">
            <v>0</v>
          </cell>
        </row>
        <row r="156">
          <cell r="Y156">
            <v>0</v>
          </cell>
          <cell r="Z156">
            <v>0</v>
          </cell>
          <cell r="AA156">
            <v>0</v>
          </cell>
          <cell r="AB156">
            <v>0</v>
          </cell>
        </row>
        <row r="157">
          <cell r="B157" t="str">
            <v>农村危房改造等农房改造</v>
          </cell>
        </row>
        <row r="158">
          <cell r="B158" t="str">
            <v>教育</v>
          </cell>
        </row>
        <row r="158">
          <cell r="K158">
            <v>6000</v>
          </cell>
          <cell r="L158">
            <v>1</v>
          </cell>
          <cell r="M158">
            <v>3420</v>
          </cell>
          <cell r="N158">
            <v>6000</v>
          </cell>
          <cell r="O158">
            <v>1800</v>
          </cell>
        </row>
        <row r="158">
          <cell r="Q158">
            <v>1800</v>
          </cell>
          <cell r="R158">
            <v>1800</v>
          </cell>
        </row>
        <row r="158">
          <cell r="Y158">
            <v>1800</v>
          </cell>
          <cell r="Z158">
            <v>0</v>
          </cell>
          <cell r="AA158">
            <v>0</v>
          </cell>
          <cell r="AB158">
            <v>0</v>
          </cell>
        </row>
        <row r="159">
          <cell r="B159" t="str">
            <v>享受"雨露计划+"职业教育补助</v>
          </cell>
        </row>
        <row r="159">
          <cell r="K159">
            <v>6000</v>
          </cell>
          <cell r="L159">
            <v>1</v>
          </cell>
          <cell r="M159">
            <v>3420</v>
          </cell>
          <cell r="N159">
            <v>6000</v>
          </cell>
          <cell r="O159">
            <v>1800</v>
          </cell>
        </row>
        <row r="159">
          <cell r="Q159">
            <v>1800</v>
          </cell>
          <cell r="R159">
            <v>1800</v>
          </cell>
        </row>
        <row r="159">
          <cell r="Y159">
            <v>1800</v>
          </cell>
          <cell r="Z159">
            <v>0</v>
          </cell>
          <cell r="AA159">
            <v>0</v>
          </cell>
          <cell r="AB159">
            <v>0</v>
          </cell>
        </row>
        <row r="160">
          <cell r="B160" t="str">
            <v>AKT25-066</v>
          </cell>
          <cell r="C160">
            <v>2025</v>
          </cell>
          <cell r="D160" t="str">
            <v>雨露计划</v>
          </cell>
          <cell r="E160" t="str">
            <v>教育</v>
          </cell>
          <cell r="F160" t="str">
            <v>享受"雨露计划+"职业教育补助</v>
          </cell>
          <cell r="G160" t="str">
            <v>新建</v>
          </cell>
          <cell r="H160" t="str">
            <v>阿克陶县</v>
          </cell>
          <cell r="I160" t="str">
            <v>2025年1月-2025年12月</v>
          </cell>
          <cell r="J160" t="str">
            <v>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v>
          </cell>
          <cell r="K160">
            <v>6000</v>
          </cell>
          <cell r="L160">
            <v>1</v>
          </cell>
          <cell r="M160">
            <v>3420</v>
          </cell>
          <cell r="N160">
            <v>6000</v>
          </cell>
          <cell r="O160">
            <v>1800</v>
          </cell>
          <cell r="P160">
            <v>1800</v>
          </cell>
          <cell r="Q160">
            <v>1800</v>
          </cell>
          <cell r="R160">
            <v>1800</v>
          </cell>
          <cell r="S160">
            <v>0</v>
          </cell>
          <cell r="T160">
            <v>1800</v>
          </cell>
          <cell r="U160">
            <v>0</v>
          </cell>
        </row>
        <row r="160">
          <cell r="W160">
            <v>0</v>
          </cell>
          <cell r="X160">
            <v>0</v>
          </cell>
          <cell r="Y160">
            <v>1800</v>
          </cell>
          <cell r="Z160">
            <v>0</v>
          </cell>
        </row>
        <row r="161">
          <cell r="B161" t="str">
            <v>饮水</v>
          </cell>
        </row>
        <row r="161">
          <cell r="K161">
            <v>296.49</v>
          </cell>
          <cell r="L161">
            <v>7</v>
          </cell>
          <cell r="M161">
            <v>1182</v>
          </cell>
          <cell r="N161">
            <v>4176</v>
          </cell>
          <cell r="O161">
            <v>774.31</v>
          </cell>
        </row>
        <row r="161">
          <cell r="Q161">
            <v>733.928167</v>
          </cell>
          <cell r="R161">
            <v>156</v>
          </cell>
        </row>
        <row r="161">
          <cell r="Y161">
            <v>149</v>
          </cell>
          <cell r="Z161">
            <v>0</v>
          </cell>
          <cell r="AA161">
            <v>7</v>
          </cell>
          <cell r="AB161">
            <v>0</v>
          </cell>
        </row>
        <row r="162">
          <cell r="B162" t="str">
            <v>农村饮水安全巩固提升</v>
          </cell>
        </row>
        <row r="162">
          <cell r="K162">
            <v>296.49</v>
          </cell>
          <cell r="L162">
            <v>7</v>
          </cell>
          <cell r="M162">
            <v>1182</v>
          </cell>
          <cell r="N162">
            <v>4176</v>
          </cell>
          <cell r="O162">
            <v>774.31</v>
          </cell>
        </row>
        <row r="162">
          <cell r="Q162">
            <v>733.928167</v>
          </cell>
          <cell r="R162">
            <v>156</v>
          </cell>
        </row>
        <row r="162">
          <cell r="Y162">
            <v>149</v>
          </cell>
          <cell r="Z162">
            <v>0</v>
          </cell>
          <cell r="AA162">
            <v>7</v>
          </cell>
          <cell r="AB162">
            <v>0</v>
          </cell>
        </row>
        <row r="163">
          <cell r="B163" t="str">
            <v>AKT25-67-3</v>
          </cell>
          <cell r="C163">
            <v>2025</v>
          </cell>
          <cell r="D163" t="str">
            <v>奥依塔克镇奥依塔克村农村供水水源保护水质提升工程</v>
          </cell>
          <cell r="E163" t="str">
            <v>饮水</v>
          </cell>
          <cell r="F163" t="str">
            <v>农村饮水安全巩固提升</v>
          </cell>
          <cell r="G163" t="str">
            <v>改建</v>
          </cell>
          <cell r="H163" t="str">
            <v>奥依塔克镇奥依塔克村</v>
          </cell>
          <cell r="I163" t="str">
            <v>2025年3月-2025年10月</v>
          </cell>
          <cell r="J163" t="str">
            <v>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v>
          </cell>
          <cell r="K163">
            <v>2</v>
          </cell>
          <cell r="L163">
            <v>1</v>
          </cell>
          <cell r="M163">
            <v>665</v>
          </cell>
          <cell r="N163">
            <v>2042</v>
          </cell>
          <cell r="O163">
            <v>398</v>
          </cell>
          <cell r="P163">
            <v>358</v>
          </cell>
          <cell r="Q163">
            <v>358</v>
          </cell>
          <cell r="R163">
            <v>0</v>
          </cell>
          <cell r="S163">
            <v>40</v>
          </cell>
          <cell r="T163">
            <v>358</v>
          </cell>
          <cell r="U163">
            <v>0</v>
          </cell>
        </row>
        <row r="163">
          <cell r="W163">
            <v>0</v>
          </cell>
          <cell r="X163">
            <v>0</v>
          </cell>
          <cell r="Y163">
            <v>0</v>
          </cell>
          <cell r="Z163">
            <v>0</v>
          </cell>
          <cell r="AA163">
            <v>0</v>
          </cell>
        </row>
        <row r="164">
          <cell r="B164" t="str">
            <v>AKT25-67-7</v>
          </cell>
          <cell r="C164">
            <v>2025</v>
          </cell>
          <cell r="D164" t="str">
            <v>2025年阿克陶县皮拉勒乡饮水安全入户工程</v>
          </cell>
          <cell r="E164" t="str">
            <v>饮水</v>
          </cell>
          <cell r="F164" t="str">
            <v>农村饮水安全巩固提升</v>
          </cell>
          <cell r="G164" t="str">
            <v>新建</v>
          </cell>
          <cell r="H164" t="str">
            <v>皮拉勒乡</v>
          </cell>
          <cell r="I164" t="str">
            <v>2025年3月-2025年10月</v>
          </cell>
          <cell r="J164" t="str">
            <v>新建供水管网450m（100级PE管DN90mm、1.0Mpa、壁厚5.4mm、1.5kg/m），入户管道7040m（100级PE管DN20mm、1.6Mpa），入户水表井96座。</v>
          </cell>
          <cell r="K164">
            <v>7.49</v>
          </cell>
          <cell r="L164">
            <v>1</v>
          </cell>
          <cell r="M164">
            <v>230</v>
          </cell>
          <cell r="N164">
            <v>853</v>
          </cell>
          <cell r="O164">
            <v>211.31</v>
          </cell>
          <cell r="P164">
            <v>211.31</v>
          </cell>
          <cell r="Q164">
            <v>211.31</v>
          </cell>
          <cell r="R164">
            <v>0</v>
          </cell>
          <cell r="S164">
            <v>-0.377690000000001</v>
          </cell>
          <cell r="T164">
            <v>211.68769</v>
          </cell>
          <cell r="U164">
            <v>0</v>
          </cell>
        </row>
        <row r="164">
          <cell r="W164">
            <v>0</v>
          </cell>
          <cell r="X164">
            <v>0</v>
          </cell>
          <cell r="Y164">
            <v>0</v>
          </cell>
          <cell r="Z164">
            <v>0</v>
          </cell>
        </row>
        <row r="165">
          <cell r="B165" t="str">
            <v>AKT25-67-8</v>
          </cell>
          <cell r="C165">
            <v>2025</v>
          </cell>
          <cell r="D165" t="str">
            <v>2025年阿克陶县巴仁乡饮水安全入户工程</v>
          </cell>
          <cell r="E165" t="str">
            <v>饮水</v>
          </cell>
          <cell r="F165" t="str">
            <v>农村饮水安全巩固提升</v>
          </cell>
          <cell r="G165" t="str">
            <v>新建</v>
          </cell>
          <cell r="H165" t="str">
            <v>巴仁乡</v>
          </cell>
          <cell r="I165" t="str">
            <v>2025年3月-2025年10月</v>
          </cell>
          <cell r="J165" t="str">
            <v>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v>
          </cell>
          <cell r="K165">
            <v>189</v>
          </cell>
          <cell r="L165">
            <v>1</v>
          </cell>
          <cell r="M165">
            <v>189</v>
          </cell>
          <cell r="N165">
            <v>945</v>
          </cell>
          <cell r="O165">
            <v>80</v>
          </cell>
          <cell r="P165">
            <v>80</v>
          </cell>
          <cell r="Q165">
            <v>80</v>
          </cell>
          <cell r="R165">
            <v>80</v>
          </cell>
          <cell r="S165">
            <v>0</v>
          </cell>
          <cell r="T165">
            <v>80</v>
          </cell>
          <cell r="U165">
            <v>0</v>
          </cell>
        </row>
        <row r="165">
          <cell r="W165">
            <v>0</v>
          </cell>
          <cell r="X165">
            <v>0</v>
          </cell>
          <cell r="Y165">
            <v>80</v>
          </cell>
          <cell r="Z165">
            <v>0</v>
          </cell>
        </row>
        <row r="166">
          <cell r="B166" t="str">
            <v>AKT25-67-9</v>
          </cell>
          <cell r="C166">
            <v>2025</v>
          </cell>
          <cell r="D166" t="str">
            <v>2025年阿克陶县加马铁热克乡饮水安全入户工程</v>
          </cell>
          <cell r="E166" t="str">
            <v>饮水</v>
          </cell>
          <cell r="F166" t="str">
            <v>农村饮水安全巩固提升</v>
          </cell>
          <cell r="G166" t="str">
            <v>新建</v>
          </cell>
          <cell r="H166" t="str">
            <v>加马铁热克乡</v>
          </cell>
          <cell r="I166" t="str">
            <v>2025年3月-2025年10月</v>
          </cell>
          <cell r="J166" t="str">
            <v>为解决阿克陶县加马铁热克乡赛克孜艾日克村等6个村36户新建安居房饮水保障问题，需要新建供水管网0.5公里、PE100级给水管、管径为DN50~DN110，入户管4.5公里、PE100级给水管、管径为DN25，检查井3座，水表井36座，各类配件及附属设备。</v>
          </cell>
          <cell r="K166">
            <v>36</v>
          </cell>
          <cell r="L166">
            <v>1</v>
          </cell>
          <cell r="M166">
            <v>36</v>
          </cell>
          <cell r="N166">
            <v>108</v>
          </cell>
          <cell r="O166">
            <v>35</v>
          </cell>
          <cell r="P166">
            <v>31</v>
          </cell>
          <cell r="Q166">
            <v>34.628223</v>
          </cell>
          <cell r="R166">
            <v>35</v>
          </cell>
          <cell r="S166">
            <v>0.371777000000002</v>
          </cell>
          <cell r="T166">
            <v>34.628223</v>
          </cell>
          <cell r="U166">
            <v>3.628223</v>
          </cell>
          <cell r="V166" t="str">
            <v>70.AKT25-67-92025年阿克陶县加马铁热克乡饮水安全入户工程，计划投资35万元，安排自治区衔接（第二批）3.628223万元；</v>
          </cell>
          <cell r="W166">
            <v>0</v>
          </cell>
          <cell r="X166" t="str">
            <v>安排自治区衔接（第二批）</v>
          </cell>
          <cell r="Y166">
            <v>31</v>
          </cell>
          <cell r="Z166">
            <v>0</v>
          </cell>
          <cell r="AA166">
            <v>4</v>
          </cell>
        </row>
        <row r="167">
          <cell r="B167" t="str">
            <v>AKT25-67-10</v>
          </cell>
          <cell r="C167">
            <v>2025</v>
          </cell>
          <cell r="D167" t="str">
            <v>2025年阿克陶县塔尔乡饮水安全入户工程</v>
          </cell>
          <cell r="E167" t="str">
            <v>饮水</v>
          </cell>
          <cell r="F167" t="str">
            <v>农村饮水安全巩固提升</v>
          </cell>
          <cell r="G167" t="str">
            <v>改建</v>
          </cell>
          <cell r="H167" t="str">
            <v>塔尔乡</v>
          </cell>
          <cell r="I167" t="str">
            <v>2025年3月-2025年10月</v>
          </cell>
          <cell r="J167" t="str">
            <v>为解决阿克陶县塔尔乡阿勒玛勒克村等7个村20户新建安居房饮水保障问题。需要新建供水管网0.9公里、PE100级给水管、管径为DN50~DN110，入户管1.6公里、PE100级给水管、管径为DN25，检查井5座，水表井20座，各类配件及附属设备。</v>
          </cell>
          <cell r="K167">
            <v>20</v>
          </cell>
          <cell r="L167">
            <v>1</v>
          </cell>
          <cell r="M167">
            <v>20</v>
          </cell>
          <cell r="N167">
            <v>98</v>
          </cell>
          <cell r="O167">
            <v>20</v>
          </cell>
          <cell r="P167">
            <v>18</v>
          </cell>
          <cell r="Q167">
            <v>20</v>
          </cell>
          <cell r="R167">
            <v>22</v>
          </cell>
          <cell r="S167">
            <v>-0.134335</v>
          </cell>
          <cell r="T167">
            <v>20.134335</v>
          </cell>
          <cell r="U167">
            <v>2</v>
          </cell>
          <cell r="V167" t="str">
            <v>71.AKT25-67-102025年阿克陶县塔尔乡饮水安全入户工程，计划投资20万元，安排中央乡村振兴任务（第一批）2万元；</v>
          </cell>
          <cell r="W167">
            <v>0</v>
          </cell>
          <cell r="X167" t="str">
            <v>安排中央乡村振兴任务（第一批）</v>
          </cell>
          <cell r="Y167">
            <v>20</v>
          </cell>
          <cell r="Z167">
            <v>0</v>
          </cell>
          <cell r="AA167">
            <v>2</v>
          </cell>
        </row>
        <row r="168">
          <cell r="B168" t="str">
            <v>AKT25-67-11</v>
          </cell>
          <cell r="C168">
            <v>2025</v>
          </cell>
          <cell r="D168" t="str">
            <v>2025年阿克陶县克孜勒陶镇饮水安全入户工程</v>
          </cell>
          <cell r="E168" t="str">
            <v>饮水</v>
          </cell>
          <cell r="F168" t="str">
            <v>农村饮水安全巩固提升</v>
          </cell>
          <cell r="G168" t="str">
            <v>改建</v>
          </cell>
          <cell r="H168" t="str">
            <v>克孜勒陶镇乌尔都隆窝孜村</v>
          </cell>
          <cell r="I168" t="str">
            <v>2025年3月-2025年10月</v>
          </cell>
          <cell r="J168" t="str">
            <v>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v>
          </cell>
          <cell r="K168">
            <v>10</v>
          </cell>
          <cell r="L168">
            <v>1</v>
          </cell>
          <cell r="M168">
            <v>10</v>
          </cell>
          <cell r="N168">
            <v>40</v>
          </cell>
          <cell r="O168">
            <v>12</v>
          </cell>
          <cell r="P168">
            <v>11</v>
          </cell>
          <cell r="Q168">
            <v>11.989944</v>
          </cell>
          <cell r="R168">
            <v>12</v>
          </cell>
          <cell r="S168">
            <v>0.0100560000000005</v>
          </cell>
          <cell r="T168">
            <v>11.989944</v>
          </cell>
          <cell r="U168">
            <v>0.989943999999999</v>
          </cell>
          <cell r="V168" t="str">
            <v>72.AKT25-67-112025年阿克陶县克孜勒陶镇饮水安全入户工程，计划投资12万元，安排自治区衔接（第二批）0.989943999999999万元；</v>
          </cell>
          <cell r="W168">
            <v>0</v>
          </cell>
          <cell r="X168" t="str">
            <v>安排自治区衔接（第二批）</v>
          </cell>
          <cell r="Y168">
            <v>11</v>
          </cell>
          <cell r="Z168">
            <v>0</v>
          </cell>
          <cell r="AA168">
            <v>1</v>
          </cell>
        </row>
        <row r="169">
          <cell r="B169" t="str">
            <v>AKT25-67-12</v>
          </cell>
          <cell r="C169">
            <v>2025</v>
          </cell>
          <cell r="D169" t="str">
            <v>2025年阿克陶县布伦口乡农村安全饮水巩固提升工程</v>
          </cell>
          <cell r="E169" t="str">
            <v>饮水</v>
          </cell>
          <cell r="F169" t="str">
            <v>农村饮水安全巩固提升</v>
          </cell>
          <cell r="G169" t="str">
            <v>新建</v>
          </cell>
          <cell r="H169" t="str">
            <v>布伦口乡苏巴什村、恰克尔艾格勒村、盖孜村、托喀依村</v>
          </cell>
          <cell r="I169" t="str">
            <v>2025年6月-2025年9月</v>
          </cell>
          <cell r="J169" t="str">
            <v>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v>
          </cell>
          <cell r="K169">
            <v>32</v>
          </cell>
          <cell r="L169">
            <v>1</v>
          </cell>
          <cell r="M169">
            <v>32</v>
          </cell>
          <cell r="N169">
            <v>90</v>
          </cell>
          <cell r="O169">
            <v>18</v>
          </cell>
          <cell r="P169">
            <v>16</v>
          </cell>
          <cell r="Q169">
            <v>18</v>
          </cell>
          <cell r="R169">
            <v>7</v>
          </cell>
          <cell r="S169">
            <v>-0.142002000000002</v>
          </cell>
          <cell r="T169">
            <v>18.142002</v>
          </cell>
          <cell r="U169">
            <v>2</v>
          </cell>
          <cell r="V169" t="str">
            <v>73.AKT25-67-122025年阿克陶县布伦口乡农村安全饮水巩固提升工程，计划投资18万元，安排中央乡村振兴任务（第一批）2万元；</v>
          </cell>
          <cell r="W169">
            <v>0</v>
          </cell>
          <cell r="X169" t="str">
            <v>安排中央乡村振兴任务（第一批）</v>
          </cell>
          <cell r="Y169">
            <v>7</v>
          </cell>
          <cell r="Z169">
            <v>0</v>
          </cell>
        </row>
        <row r="170">
          <cell r="B170" t="str">
            <v>项目管理费</v>
          </cell>
        </row>
        <row r="170">
          <cell r="L170">
            <v>0</v>
          </cell>
        </row>
        <row r="170">
          <cell r="O170">
            <v>0</v>
          </cell>
        </row>
        <row r="170">
          <cell r="Q170">
            <v>0</v>
          </cell>
          <cell r="R170">
            <v>0</v>
          </cell>
        </row>
        <row r="170">
          <cell r="Y170">
            <v>0</v>
          </cell>
          <cell r="Z170">
            <v>0</v>
          </cell>
          <cell r="AA170">
            <v>0</v>
          </cell>
          <cell r="AB170">
            <v>0</v>
          </cell>
        </row>
        <row r="171">
          <cell r="B171" t="str">
            <v>项目管理费</v>
          </cell>
        </row>
        <row r="171">
          <cell r="K171">
            <v>0</v>
          </cell>
          <cell r="L171">
            <v>0</v>
          </cell>
          <cell r="M171">
            <v>0</v>
          </cell>
          <cell r="N171">
            <v>0</v>
          </cell>
          <cell r="O171">
            <v>0</v>
          </cell>
        </row>
        <row r="171">
          <cell r="Q171">
            <v>0</v>
          </cell>
          <cell r="R171">
            <v>0</v>
          </cell>
        </row>
        <row r="171">
          <cell r="Y171">
            <v>0</v>
          </cell>
          <cell r="Z171">
            <v>0</v>
          </cell>
          <cell r="AA171">
            <v>0</v>
          </cell>
          <cell r="AB171">
            <v>0</v>
          </cell>
        </row>
        <row r="172">
          <cell r="B172" t="str">
            <v>项目管理费</v>
          </cell>
        </row>
        <row r="173">
          <cell r="B173" t="str">
            <v>其他</v>
          </cell>
        </row>
        <row r="173">
          <cell r="L173">
            <v>1</v>
          </cell>
        </row>
        <row r="173">
          <cell r="O173">
            <v>49.392</v>
          </cell>
        </row>
        <row r="173">
          <cell r="Q173">
            <v>49.392</v>
          </cell>
          <cell r="R173">
            <v>49.392</v>
          </cell>
        </row>
        <row r="173">
          <cell r="Y173">
            <v>0</v>
          </cell>
          <cell r="Z173">
            <v>0</v>
          </cell>
          <cell r="AA173">
            <v>0</v>
          </cell>
          <cell r="AB173">
            <v>0</v>
          </cell>
        </row>
        <row r="174">
          <cell r="B174" t="str">
            <v>其他</v>
          </cell>
        </row>
        <row r="174">
          <cell r="K174">
            <v>8232</v>
          </cell>
          <cell r="L174">
            <v>1</v>
          </cell>
          <cell r="M174">
            <v>8232</v>
          </cell>
          <cell r="N174">
            <v>33413</v>
          </cell>
          <cell r="O174">
            <v>49.392</v>
          </cell>
        </row>
        <row r="174">
          <cell r="Q174">
            <v>49.392</v>
          </cell>
          <cell r="R174">
            <v>49.392</v>
          </cell>
        </row>
        <row r="174">
          <cell r="Y174">
            <v>0</v>
          </cell>
          <cell r="Z174">
            <v>0</v>
          </cell>
          <cell r="AA174">
            <v>0</v>
          </cell>
          <cell r="AB174">
            <v>0</v>
          </cell>
        </row>
        <row r="175">
          <cell r="B175" t="str">
            <v>少数民族特色村寨建设项目</v>
          </cell>
        </row>
        <row r="176">
          <cell r="B176" t="str">
            <v>困难群众饮用低氟茶</v>
          </cell>
        </row>
        <row r="176">
          <cell r="K176">
            <v>8232</v>
          </cell>
          <cell r="L176">
            <v>1</v>
          </cell>
          <cell r="M176">
            <v>8232</v>
          </cell>
          <cell r="N176">
            <v>33413</v>
          </cell>
          <cell r="O176">
            <v>49.392</v>
          </cell>
        </row>
        <row r="176">
          <cell r="Q176">
            <v>49.392</v>
          </cell>
          <cell r="R176">
            <v>49.392</v>
          </cell>
        </row>
        <row r="176">
          <cell r="Y176">
            <v>0</v>
          </cell>
          <cell r="Z176">
            <v>0</v>
          </cell>
          <cell r="AA176">
            <v>0</v>
          </cell>
          <cell r="AB176">
            <v>0</v>
          </cell>
        </row>
        <row r="177">
          <cell r="B177" t="str">
            <v>AKT25-070</v>
          </cell>
          <cell r="C177">
            <v>2025</v>
          </cell>
          <cell r="D177" t="str">
            <v>阿克陶县2025年低氟砖茶采购项目</v>
          </cell>
          <cell r="E177" t="str">
            <v>其他</v>
          </cell>
          <cell r="F177" t="str">
            <v>困难群众饮用低氟茶</v>
          </cell>
          <cell r="G177" t="str">
            <v>新建</v>
          </cell>
          <cell r="H177" t="str">
            <v>阿克陶县</v>
          </cell>
          <cell r="I177" t="str">
            <v>2025年1月-2025年7月</v>
          </cell>
          <cell r="J177" t="str">
            <v>计划为全县三类户8232户33413人购买低氟砖茶，按照每户2公斤，每公斤30元，共投入资金49.392万元。</v>
          </cell>
          <cell r="K177">
            <v>8232</v>
          </cell>
          <cell r="L177">
            <v>1</v>
          </cell>
          <cell r="M177">
            <v>8232</v>
          </cell>
          <cell r="N177">
            <v>33413</v>
          </cell>
          <cell r="O177">
            <v>49.392</v>
          </cell>
          <cell r="P177">
            <v>49.392</v>
          </cell>
          <cell r="Q177">
            <v>49.392</v>
          </cell>
          <cell r="R177">
            <v>49.392</v>
          </cell>
          <cell r="S177">
            <v>0</v>
          </cell>
          <cell r="T177">
            <v>49.392</v>
          </cell>
          <cell r="U177">
            <v>0</v>
          </cell>
        </row>
        <row r="177">
          <cell r="W177">
            <v>0</v>
          </cell>
          <cell r="X177">
            <v>0</v>
          </cell>
          <cell r="Y177">
            <v>0</v>
          </cell>
          <cell r="Z177">
            <v>0</v>
          </cell>
        </row>
        <row r="178">
          <cell r="B178" t="str">
            <v>……</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88"/>
  <sheetViews>
    <sheetView showZeros="0" tabSelected="1" zoomScale="60" zoomScaleNormal="60" workbookViewId="0">
      <pane xSplit="8" ySplit="7" topLeftCell="I8" activePane="bottomRight" state="frozen"/>
      <selection/>
      <selection pane="topRight"/>
      <selection pane="bottomLeft"/>
      <selection pane="bottomRight" activeCell="AC8" sqref="AC8"/>
    </sheetView>
  </sheetViews>
  <sheetFormatPr defaultColWidth="9" defaultRowHeight="20.4"/>
  <cols>
    <col min="1" max="1" width="5.62962962962963" style="1" customWidth="1"/>
    <col min="2" max="2" width="23.5185185185185" style="4" customWidth="1"/>
    <col min="3" max="3" width="22.6759259259259" style="5" hidden="1" customWidth="1"/>
    <col min="4" max="4" width="14.6296296296296" style="5" hidden="1" customWidth="1"/>
    <col min="5" max="5" width="30.3703703703704" style="5" customWidth="1"/>
    <col min="6" max="6" width="9" style="1" customWidth="1"/>
    <col min="7" max="7" width="15.75" style="1" hidden="1" customWidth="1"/>
    <col min="8" max="8" width="18.9259259259259" style="1" hidden="1" customWidth="1"/>
    <col min="9" max="9" width="28.0277777777778" style="1" customWidth="1"/>
    <col min="10" max="10" width="79.3796296296296" style="6" customWidth="1"/>
    <col min="11" max="11" width="15.8796296296296" style="7" customWidth="1"/>
    <col min="12" max="12" width="18.962962962963" style="7" hidden="1" customWidth="1"/>
    <col min="13" max="14" width="11.9537037037037" style="7" hidden="1" customWidth="1"/>
    <col min="15" max="16" width="11.6111111111111" style="7" hidden="1" customWidth="1"/>
    <col min="17" max="18" width="11.0648148148148" style="7" hidden="1" customWidth="1"/>
    <col min="19" max="19" width="10.537037037037" style="7" hidden="1" customWidth="1"/>
    <col min="20" max="20" width="15.7037037037037" style="7" hidden="1" customWidth="1"/>
    <col min="21" max="21" width="9" style="7" hidden="1" customWidth="1"/>
    <col min="22" max="22" width="9.10185185185185" style="7" hidden="1" customWidth="1"/>
    <col min="23" max="24" width="9" style="7" hidden="1" customWidth="1"/>
    <col min="25" max="25" width="14.8148148148148" style="7" customWidth="1"/>
    <col min="26" max="26" width="12.3055555555556" style="7" customWidth="1"/>
    <col min="27" max="27" width="36.4259259259259" style="6" hidden="1" customWidth="1"/>
    <col min="28" max="28" width="34.8148148148148" style="1" hidden="1" customWidth="1"/>
    <col min="29" max="29" width="17.4074074074074" style="5" customWidth="1"/>
    <col min="30" max="30" width="13.75" style="5" hidden="1" customWidth="1"/>
    <col min="31" max="31" width="15.3703703703704" style="5" customWidth="1"/>
    <col min="32" max="33" width="9" style="5" hidden="1" customWidth="1"/>
    <col min="34" max="34" width="9" style="1" hidden="1" customWidth="1"/>
    <col min="35" max="35" width="30.1851851851852" style="8" customWidth="1"/>
    <col min="36" max="36" width="14.6388888888889" style="7" customWidth="1"/>
    <col min="37" max="37" width="20.537037037037" style="9" customWidth="1"/>
    <col min="38" max="38" width="18.212962962963" style="1" customWidth="1"/>
    <col min="39" max="757" width="9" style="1"/>
    <col min="758" max="16342" width="9" style="10"/>
    <col min="16344" max="16384" width="9" style="10"/>
  </cols>
  <sheetData>
    <row r="1" s="1" customFormat="1" ht="67" customHeight="1" spans="1:38">
      <c r="A1" s="11" t="s">
        <v>0</v>
      </c>
      <c r="B1" s="12"/>
      <c r="C1" s="12"/>
      <c r="D1" s="12"/>
      <c r="E1" s="12"/>
      <c r="F1" s="11"/>
      <c r="G1" s="11"/>
      <c r="H1" s="11"/>
      <c r="I1" s="11"/>
      <c r="J1" s="11"/>
      <c r="K1" s="11"/>
      <c r="L1" s="11"/>
      <c r="M1" s="11"/>
      <c r="N1" s="11"/>
      <c r="O1" s="11"/>
      <c r="P1" s="11"/>
      <c r="Q1" s="11"/>
      <c r="R1" s="11"/>
      <c r="S1" s="11"/>
      <c r="T1" s="11"/>
      <c r="U1" s="11"/>
      <c r="V1" s="11"/>
      <c r="W1" s="11"/>
      <c r="X1" s="11"/>
      <c r="Y1" s="11"/>
      <c r="Z1" s="11"/>
      <c r="AA1" s="11"/>
      <c r="AB1" s="11"/>
      <c r="AC1" s="12"/>
      <c r="AD1" s="12"/>
      <c r="AE1" s="12"/>
      <c r="AF1" s="12"/>
      <c r="AG1" s="12"/>
      <c r="AH1" s="11"/>
      <c r="AI1" s="11"/>
      <c r="AJ1" s="11"/>
      <c r="AK1" s="76"/>
      <c r="AL1" s="11"/>
    </row>
    <row r="2" s="2" customFormat="1" ht="33" customHeight="1" spans="1:38">
      <c r="A2" s="2" t="s">
        <v>1</v>
      </c>
      <c r="B2" s="13"/>
      <c r="C2" s="14"/>
      <c r="D2" s="14"/>
      <c r="E2" s="14"/>
      <c r="J2" s="37"/>
      <c r="K2" s="38"/>
      <c r="L2" s="38"/>
      <c r="M2" s="38"/>
      <c r="N2" s="38"/>
      <c r="O2" s="38"/>
      <c r="P2" s="38"/>
      <c r="Q2" s="38"/>
      <c r="R2" s="38"/>
      <c r="S2" s="38"/>
      <c r="T2" s="38"/>
      <c r="U2" s="38"/>
      <c r="V2" s="38"/>
      <c r="W2" s="38"/>
      <c r="X2" s="38"/>
      <c r="Y2" s="38"/>
      <c r="Z2" s="38"/>
      <c r="AA2" s="37"/>
      <c r="AC2" s="14"/>
      <c r="AD2" s="14"/>
      <c r="AE2" s="14"/>
      <c r="AF2" s="14"/>
      <c r="AG2" s="14"/>
      <c r="AI2" s="77"/>
      <c r="AJ2" s="38"/>
      <c r="AK2" s="78"/>
      <c r="AL2" s="38"/>
    </row>
    <row r="3" s="2" customFormat="1" ht="26" customHeight="1" spans="1:37">
      <c r="A3" s="15" t="s">
        <v>2</v>
      </c>
      <c r="B3" s="16"/>
      <c r="C3" s="16"/>
      <c r="D3" s="16"/>
      <c r="E3" s="16"/>
      <c r="F3" s="15"/>
      <c r="G3" s="15"/>
      <c r="H3" s="15"/>
      <c r="I3" s="15"/>
      <c r="J3" s="39"/>
      <c r="K3" s="38"/>
      <c r="L3" s="38"/>
      <c r="M3" s="38"/>
      <c r="N3" s="38"/>
      <c r="O3" s="38"/>
      <c r="P3" s="38"/>
      <c r="Q3" s="38"/>
      <c r="R3" s="38"/>
      <c r="S3" s="38"/>
      <c r="T3" s="38"/>
      <c r="U3" s="38"/>
      <c r="V3" s="38"/>
      <c r="W3" s="38"/>
      <c r="X3" s="38"/>
      <c r="Y3" s="38"/>
      <c r="Z3" s="38"/>
      <c r="AA3" s="37"/>
      <c r="AC3" s="14"/>
      <c r="AD3" s="14"/>
      <c r="AE3" s="14"/>
      <c r="AF3" s="14"/>
      <c r="AG3" s="14"/>
      <c r="AI3" s="77"/>
      <c r="AJ3" s="38"/>
      <c r="AK3" s="78"/>
    </row>
    <row r="4" s="3" customFormat="1" ht="47" customHeight="1" spans="1:38">
      <c r="A4" s="17" t="s">
        <v>3</v>
      </c>
      <c r="B4" s="18" t="s">
        <v>4</v>
      </c>
      <c r="C4" s="18" t="s">
        <v>5</v>
      </c>
      <c r="D4" s="18" t="s">
        <v>6</v>
      </c>
      <c r="E4" s="18" t="s">
        <v>7</v>
      </c>
      <c r="F4" s="18" t="s">
        <v>8</v>
      </c>
      <c r="G4" s="19" t="s">
        <v>9</v>
      </c>
      <c r="H4" s="20"/>
      <c r="I4" s="18" t="s">
        <v>10</v>
      </c>
      <c r="J4" s="40" t="s">
        <v>11</v>
      </c>
      <c r="K4" s="19" t="s">
        <v>12</v>
      </c>
      <c r="L4" s="41"/>
      <c r="M4" s="41"/>
      <c r="N4" s="41"/>
      <c r="O4" s="41"/>
      <c r="P4" s="41"/>
      <c r="Q4" s="41"/>
      <c r="R4" s="41"/>
      <c r="S4" s="41"/>
      <c r="T4" s="41"/>
      <c r="U4" s="41"/>
      <c r="V4" s="41"/>
      <c r="W4" s="41"/>
      <c r="X4" s="41"/>
      <c r="Y4" s="57" t="s">
        <v>13</v>
      </c>
      <c r="Z4" s="58" t="s">
        <v>14</v>
      </c>
      <c r="AA4" s="40" t="s">
        <v>15</v>
      </c>
      <c r="AB4" s="18" t="s">
        <v>16</v>
      </c>
      <c r="AC4" s="18" t="s">
        <v>17</v>
      </c>
      <c r="AD4" s="18" t="s">
        <v>18</v>
      </c>
      <c r="AE4" s="18" t="s">
        <v>19</v>
      </c>
      <c r="AF4" s="18" t="s">
        <v>20</v>
      </c>
      <c r="AG4" s="18" t="s">
        <v>21</v>
      </c>
      <c r="AH4" s="79" t="s">
        <v>22</v>
      </c>
      <c r="AI4" s="80"/>
      <c r="AJ4" s="80"/>
      <c r="AK4" s="81"/>
      <c r="AL4" s="18" t="s">
        <v>23</v>
      </c>
    </row>
    <row r="5" s="3" customFormat="1" ht="23" customHeight="1" spans="1:38">
      <c r="A5" s="21"/>
      <c r="B5" s="22"/>
      <c r="C5" s="22"/>
      <c r="D5" s="22"/>
      <c r="E5" s="22"/>
      <c r="F5" s="22"/>
      <c r="G5" s="23" t="s">
        <v>24</v>
      </c>
      <c r="H5" s="23" t="s">
        <v>25</v>
      </c>
      <c r="I5" s="22"/>
      <c r="J5" s="42"/>
      <c r="K5" s="23" t="s">
        <v>26</v>
      </c>
      <c r="L5" s="43" t="s">
        <v>27</v>
      </c>
      <c r="M5" s="43"/>
      <c r="N5" s="43"/>
      <c r="O5" s="43"/>
      <c r="P5" s="43"/>
      <c r="Q5" s="43"/>
      <c r="R5" s="43"/>
      <c r="S5" s="43"/>
      <c r="T5" s="23"/>
      <c r="U5" s="23" t="s">
        <v>28</v>
      </c>
      <c r="V5" s="23" t="s">
        <v>29</v>
      </c>
      <c r="W5" s="23" t="s">
        <v>30</v>
      </c>
      <c r="X5" s="55" t="s">
        <v>31</v>
      </c>
      <c r="Y5" s="59"/>
      <c r="Z5" s="60"/>
      <c r="AA5" s="42"/>
      <c r="AB5" s="22"/>
      <c r="AC5" s="22"/>
      <c r="AD5" s="22"/>
      <c r="AE5" s="22"/>
      <c r="AF5" s="22"/>
      <c r="AG5" s="22"/>
      <c r="AH5" s="79"/>
      <c r="AI5" s="17" t="s">
        <v>32</v>
      </c>
      <c r="AJ5" s="17" t="s">
        <v>33</v>
      </c>
      <c r="AK5" s="82" t="s">
        <v>34</v>
      </c>
      <c r="AL5" s="22"/>
    </row>
    <row r="6" s="3" customFormat="1" ht="146" customHeight="1" spans="1:38">
      <c r="A6" s="24"/>
      <c r="B6" s="25"/>
      <c r="C6" s="25"/>
      <c r="D6" s="25"/>
      <c r="E6" s="25"/>
      <c r="F6" s="25"/>
      <c r="G6" s="26"/>
      <c r="H6" s="26"/>
      <c r="I6" s="25"/>
      <c r="J6" s="44"/>
      <c r="K6" s="26"/>
      <c r="L6" s="43" t="s">
        <v>35</v>
      </c>
      <c r="M6" s="43" t="s">
        <v>36</v>
      </c>
      <c r="N6" s="43" t="s">
        <v>37</v>
      </c>
      <c r="O6" s="45" t="s">
        <v>38</v>
      </c>
      <c r="P6" s="43" t="s">
        <v>39</v>
      </c>
      <c r="Q6" s="43" t="s">
        <v>40</v>
      </c>
      <c r="R6" s="43" t="s">
        <v>41</v>
      </c>
      <c r="S6" s="43" t="s">
        <v>42</v>
      </c>
      <c r="T6" s="43" t="s">
        <v>43</v>
      </c>
      <c r="U6" s="26"/>
      <c r="V6" s="26"/>
      <c r="W6" s="26"/>
      <c r="X6" s="56"/>
      <c r="Y6" s="61"/>
      <c r="Z6" s="62"/>
      <c r="AA6" s="44"/>
      <c r="AB6" s="25"/>
      <c r="AC6" s="25"/>
      <c r="AD6" s="25"/>
      <c r="AE6" s="25"/>
      <c r="AF6" s="25"/>
      <c r="AG6" s="25"/>
      <c r="AH6" s="79"/>
      <c r="AI6" s="24"/>
      <c r="AJ6" s="24"/>
      <c r="AK6" s="83"/>
      <c r="AL6" s="25"/>
    </row>
    <row r="7" s="2" customFormat="1" ht="25" customHeight="1" spans="1:38">
      <c r="A7" s="27" t="s">
        <v>26</v>
      </c>
      <c r="B7" s="28"/>
      <c r="C7" s="28"/>
      <c r="D7" s="28"/>
      <c r="E7" s="28"/>
      <c r="F7" s="29"/>
      <c r="G7" s="29"/>
      <c r="H7" s="29"/>
      <c r="I7" s="29"/>
      <c r="J7" s="46"/>
      <c r="K7" s="47">
        <f ca="1">SUBTOTAL(9,K8:K8:K82)</f>
        <v>58819.699438</v>
      </c>
      <c r="L7" s="47">
        <f t="shared" ref="L7:S7" si="0">SUM(L8:L82)</f>
        <v>33725</v>
      </c>
      <c r="M7" s="47">
        <f t="shared" si="0"/>
        <v>3843</v>
      </c>
      <c r="N7" s="47">
        <f t="shared" si="0"/>
        <v>8235</v>
      </c>
      <c r="O7" s="47">
        <f t="shared" si="0"/>
        <v>3763</v>
      </c>
      <c r="P7" s="47">
        <f t="shared" si="0"/>
        <v>2019</v>
      </c>
      <c r="Q7" s="47">
        <f t="shared" si="0"/>
        <v>346</v>
      </c>
      <c r="R7" s="47">
        <f t="shared" si="0"/>
        <v>2467</v>
      </c>
      <c r="S7" s="47">
        <f t="shared" si="0"/>
        <v>71</v>
      </c>
      <c r="T7" s="47">
        <v>17</v>
      </c>
      <c r="U7" s="47"/>
      <c r="V7" s="47">
        <f>SUM(V8:V82)</f>
        <v>345</v>
      </c>
      <c r="W7" s="47">
        <f>SUM(W8:W82)</f>
        <v>1000</v>
      </c>
      <c r="X7" s="47">
        <f>SUM(X8:X82)</f>
        <v>51.94835</v>
      </c>
      <c r="Y7" s="47">
        <f>SUM(Y8:Y82)</f>
        <v>54831</v>
      </c>
      <c r="Z7" s="47"/>
      <c r="AA7" s="63"/>
      <c r="AB7" s="64"/>
      <c r="AC7" s="65" t="s">
        <v>44</v>
      </c>
      <c r="AD7" s="65"/>
      <c r="AE7" s="65"/>
      <c r="AF7" s="65"/>
      <c r="AG7" s="65"/>
      <c r="AH7" s="64"/>
      <c r="AI7" s="84">
        <f>SUM(AI8:AI82)</f>
        <v>53288.789183</v>
      </c>
      <c r="AJ7" s="85">
        <f>AI7/Y7</f>
        <v>0.971873377888421</v>
      </c>
      <c r="AK7" s="86"/>
      <c r="AL7" s="64"/>
    </row>
    <row r="8" s="1" customFormat="1" ht="409.5" spans="1:38">
      <c r="A8" s="30">
        <v>1</v>
      </c>
      <c r="B8" s="31" t="s">
        <v>45</v>
      </c>
      <c r="C8" s="32" t="s">
        <v>46</v>
      </c>
      <c r="D8" s="32" t="s">
        <v>47</v>
      </c>
      <c r="E8" s="32" t="s">
        <v>48</v>
      </c>
      <c r="F8" s="30" t="s">
        <v>49</v>
      </c>
      <c r="G8" s="33">
        <v>45910</v>
      </c>
      <c r="H8" s="33">
        <v>45940</v>
      </c>
      <c r="I8" s="32" t="s">
        <v>50</v>
      </c>
      <c r="J8" s="35" t="s">
        <v>51</v>
      </c>
      <c r="K8" s="48">
        <v>88</v>
      </c>
      <c r="L8" s="49">
        <v>0</v>
      </c>
      <c r="M8" s="49"/>
      <c r="N8" s="49">
        <v>0</v>
      </c>
      <c r="O8" s="49"/>
      <c r="P8" s="49">
        <v>0</v>
      </c>
      <c r="Q8" s="49"/>
      <c r="R8" s="49">
        <v>0</v>
      </c>
      <c r="S8" s="49">
        <v>51.58</v>
      </c>
      <c r="T8" s="49"/>
      <c r="U8" s="49"/>
      <c r="V8" s="49">
        <v>0</v>
      </c>
      <c r="W8" s="49">
        <v>0</v>
      </c>
      <c r="X8" s="49"/>
      <c r="Y8" s="50">
        <v>51.58</v>
      </c>
      <c r="Z8" s="66">
        <v>30</v>
      </c>
      <c r="AA8" s="67" t="s">
        <v>52</v>
      </c>
      <c r="AB8" s="32" t="s">
        <v>53</v>
      </c>
      <c r="AC8" s="32" t="s">
        <v>54</v>
      </c>
      <c r="AD8" s="32" t="s">
        <v>55</v>
      </c>
      <c r="AE8" s="32" t="s">
        <v>56</v>
      </c>
      <c r="AF8" s="32" t="s">
        <v>57</v>
      </c>
      <c r="AG8" s="32" t="s">
        <v>58</v>
      </c>
      <c r="AH8" s="87">
        <v>0.9</v>
      </c>
      <c r="AI8" s="88">
        <v>25.79</v>
      </c>
      <c r="AJ8" s="89">
        <f>AI8/Y8</f>
        <v>0.5</v>
      </c>
      <c r="AK8" s="90" t="s">
        <v>59</v>
      </c>
      <c r="AL8" s="32"/>
    </row>
    <row r="9" s="1" customFormat="1" ht="355.2" spans="1:38">
      <c r="A9" s="30">
        <v>2</v>
      </c>
      <c r="B9" s="31" t="s">
        <v>60</v>
      </c>
      <c r="C9" s="32" t="s">
        <v>61</v>
      </c>
      <c r="D9" s="32" t="s">
        <v>62</v>
      </c>
      <c r="E9" s="32" t="s">
        <v>63</v>
      </c>
      <c r="F9" s="30" t="s">
        <v>49</v>
      </c>
      <c r="G9" s="33">
        <v>45748</v>
      </c>
      <c r="H9" s="33">
        <v>45962</v>
      </c>
      <c r="I9" s="32" t="s">
        <v>64</v>
      </c>
      <c r="J9" s="32" t="s">
        <v>65</v>
      </c>
      <c r="K9" s="49">
        <v>1200</v>
      </c>
      <c r="L9" s="49">
        <v>0</v>
      </c>
      <c r="M9" s="49"/>
      <c r="N9" s="49">
        <v>0</v>
      </c>
      <c r="O9" s="49"/>
      <c r="P9" s="49">
        <v>0</v>
      </c>
      <c r="Q9" s="49"/>
      <c r="R9" s="49">
        <v>0</v>
      </c>
      <c r="S9" s="49"/>
      <c r="T9" s="49">
        <f>VLOOKUP(B9,[1]调整到位资金后执行库!$B:$AB,27,FALSE)</f>
        <v>0</v>
      </c>
      <c r="U9" s="49"/>
      <c r="V9" s="49">
        <v>100</v>
      </c>
      <c r="W9" s="49">
        <v>1000</v>
      </c>
      <c r="X9" s="49"/>
      <c r="Y9" s="50">
        <v>100</v>
      </c>
      <c r="Z9" s="66">
        <v>800</v>
      </c>
      <c r="AA9" s="67" t="s">
        <v>66</v>
      </c>
      <c r="AB9" s="32" t="s">
        <v>67</v>
      </c>
      <c r="AC9" s="32" t="s">
        <v>54</v>
      </c>
      <c r="AD9" s="32" t="s">
        <v>55</v>
      </c>
      <c r="AE9" s="32" t="s">
        <v>56</v>
      </c>
      <c r="AF9" s="32" t="s">
        <v>57</v>
      </c>
      <c r="AG9" s="32" t="s">
        <v>58</v>
      </c>
      <c r="AH9" s="87">
        <v>1</v>
      </c>
      <c r="AI9" s="91">
        <v>39.4</v>
      </c>
      <c r="AJ9" s="89">
        <f>AI9/Y9</f>
        <v>0.394</v>
      </c>
      <c r="AK9" s="90" t="s">
        <v>68</v>
      </c>
      <c r="AL9" s="32"/>
    </row>
    <row r="10" s="1" customFormat="1" ht="133.2" spans="1:38">
      <c r="A10" s="30">
        <v>3</v>
      </c>
      <c r="B10" s="34" t="s">
        <v>69</v>
      </c>
      <c r="C10" s="32" t="s">
        <v>61</v>
      </c>
      <c r="D10" s="34" t="s">
        <v>70</v>
      </c>
      <c r="E10" s="32" t="s">
        <v>71</v>
      </c>
      <c r="F10" s="30" t="s">
        <v>49</v>
      </c>
      <c r="G10" s="33">
        <v>45778</v>
      </c>
      <c r="H10" s="33">
        <v>45992</v>
      </c>
      <c r="I10" s="34" t="s">
        <v>72</v>
      </c>
      <c r="J10" s="32" t="s">
        <v>73</v>
      </c>
      <c r="K10" s="50">
        <v>180</v>
      </c>
      <c r="L10" s="49"/>
      <c r="M10" s="49">
        <v>180</v>
      </c>
      <c r="N10" s="49"/>
      <c r="O10" s="49"/>
      <c r="P10" s="49"/>
      <c r="Q10" s="49"/>
      <c r="R10" s="49"/>
      <c r="S10" s="49"/>
      <c r="T10" s="49">
        <f>VLOOKUP(B10,[1]调整到位资金后执行库!$B:$AB,27,FALSE)</f>
        <v>0</v>
      </c>
      <c r="U10" s="49"/>
      <c r="V10" s="49"/>
      <c r="W10" s="49"/>
      <c r="X10" s="49"/>
      <c r="Y10" s="68">
        <v>180</v>
      </c>
      <c r="Z10" s="69">
        <v>3288</v>
      </c>
      <c r="AA10" s="69" t="s">
        <v>74</v>
      </c>
      <c r="AB10" s="32" t="s">
        <v>75</v>
      </c>
      <c r="AC10" s="32" t="s">
        <v>76</v>
      </c>
      <c r="AD10" s="32" t="s">
        <v>77</v>
      </c>
      <c r="AE10" s="32" t="s">
        <v>78</v>
      </c>
      <c r="AF10" s="32" t="s">
        <v>79</v>
      </c>
      <c r="AG10" s="32" t="s">
        <v>58</v>
      </c>
      <c r="AH10" s="87">
        <v>0.4</v>
      </c>
      <c r="AI10" s="91">
        <v>44.904</v>
      </c>
      <c r="AJ10" s="89">
        <f>AI10/Y10</f>
        <v>0.249466666666667</v>
      </c>
      <c r="AK10" s="92" t="s">
        <v>59</v>
      </c>
      <c r="AL10" s="32"/>
    </row>
    <row r="11" s="1" customFormat="1" ht="199.8" spans="1:38">
      <c r="A11" s="30">
        <v>4</v>
      </c>
      <c r="B11" s="31" t="s">
        <v>80</v>
      </c>
      <c r="C11" s="32" t="s">
        <v>61</v>
      </c>
      <c r="D11" s="32" t="s">
        <v>70</v>
      </c>
      <c r="E11" s="32" t="s">
        <v>81</v>
      </c>
      <c r="F11" s="30" t="s">
        <v>49</v>
      </c>
      <c r="G11" s="33">
        <v>45910</v>
      </c>
      <c r="H11" s="33">
        <v>45992</v>
      </c>
      <c r="I11" s="32" t="s">
        <v>82</v>
      </c>
      <c r="J11" s="32" t="s">
        <v>83</v>
      </c>
      <c r="K11" s="49">
        <v>280.515</v>
      </c>
      <c r="L11" s="49">
        <v>5</v>
      </c>
      <c r="M11" s="49"/>
      <c r="N11" s="49">
        <v>204</v>
      </c>
      <c r="O11" s="49">
        <v>50.765</v>
      </c>
      <c r="P11" s="49">
        <v>0</v>
      </c>
      <c r="Q11" s="49"/>
      <c r="R11" s="49">
        <v>0</v>
      </c>
      <c r="S11" s="49"/>
      <c r="T11" s="49">
        <f>VLOOKUP(B11,[1]调整到位资金后执行库!$B:$AB,27,FALSE)</f>
        <v>0</v>
      </c>
      <c r="U11" s="49"/>
      <c r="V11" s="49">
        <v>20.75</v>
      </c>
      <c r="W11" s="49">
        <v>0</v>
      </c>
      <c r="X11" s="49"/>
      <c r="Y11" s="66">
        <v>280.515</v>
      </c>
      <c r="Z11" s="66">
        <v>5065</v>
      </c>
      <c r="AA11" s="67" t="s">
        <v>84</v>
      </c>
      <c r="AB11" s="32" t="s">
        <v>85</v>
      </c>
      <c r="AC11" s="32" t="s">
        <v>76</v>
      </c>
      <c r="AD11" s="32" t="s">
        <v>77</v>
      </c>
      <c r="AE11" s="32" t="s">
        <v>78</v>
      </c>
      <c r="AF11" s="32" t="s">
        <v>79</v>
      </c>
      <c r="AG11" s="32" t="s">
        <v>58</v>
      </c>
      <c r="AH11" s="87">
        <v>1</v>
      </c>
      <c r="AI11" s="91">
        <v>278.35</v>
      </c>
      <c r="AJ11" s="89">
        <f t="shared" ref="AJ11:AJ24" si="1">AI11/Y11</f>
        <v>0.992282052653156</v>
      </c>
      <c r="AK11" s="90" t="s">
        <v>68</v>
      </c>
      <c r="AL11" s="32"/>
    </row>
    <row r="12" s="1" customFormat="1" ht="409.5" spans="1:38">
      <c r="A12" s="30">
        <v>5</v>
      </c>
      <c r="B12" s="31" t="s">
        <v>86</v>
      </c>
      <c r="C12" s="32" t="s">
        <v>46</v>
      </c>
      <c r="D12" s="32" t="s">
        <v>87</v>
      </c>
      <c r="E12" s="32" t="s">
        <v>88</v>
      </c>
      <c r="F12" s="30" t="s">
        <v>89</v>
      </c>
      <c r="G12" s="33">
        <v>45717</v>
      </c>
      <c r="H12" s="33">
        <v>45931</v>
      </c>
      <c r="I12" s="32" t="s">
        <v>90</v>
      </c>
      <c r="J12" s="32" t="s">
        <v>91</v>
      </c>
      <c r="K12" s="49">
        <v>400</v>
      </c>
      <c r="L12" s="49">
        <v>377.270549</v>
      </c>
      <c r="M12" s="49"/>
      <c r="N12" s="49">
        <v>0</v>
      </c>
      <c r="O12" s="49"/>
      <c r="P12" s="49">
        <v>0</v>
      </c>
      <c r="Q12" s="49"/>
      <c r="R12" s="49">
        <v>0</v>
      </c>
      <c r="S12" s="49"/>
      <c r="T12" s="49">
        <f>VLOOKUP(B12,[1]调整到位资金后执行库!$B:$AB,27,FALSE)</f>
        <v>0</v>
      </c>
      <c r="U12" s="49"/>
      <c r="V12" s="49">
        <v>0</v>
      </c>
      <c r="W12" s="49">
        <v>0</v>
      </c>
      <c r="X12" s="49"/>
      <c r="Y12" s="52">
        <v>377.270549</v>
      </c>
      <c r="Z12" s="66">
        <v>35</v>
      </c>
      <c r="AA12" s="70" t="s">
        <v>92</v>
      </c>
      <c r="AB12" s="32" t="s">
        <v>93</v>
      </c>
      <c r="AC12" s="32" t="s">
        <v>94</v>
      </c>
      <c r="AD12" s="32" t="s">
        <v>95</v>
      </c>
      <c r="AE12" s="32" t="s">
        <v>56</v>
      </c>
      <c r="AF12" s="32" t="s">
        <v>57</v>
      </c>
      <c r="AG12" s="32" t="s">
        <v>58</v>
      </c>
      <c r="AH12" s="87">
        <v>1</v>
      </c>
      <c r="AI12" s="91">
        <v>377.270549</v>
      </c>
      <c r="AJ12" s="89">
        <f t="shared" si="1"/>
        <v>1</v>
      </c>
      <c r="AK12" s="90" t="s">
        <v>68</v>
      </c>
      <c r="AL12" s="32"/>
    </row>
    <row r="13" s="1" customFormat="1" ht="244.2" spans="1:38">
      <c r="A13" s="30">
        <v>6</v>
      </c>
      <c r="B13" s="31" t="s">
        <v>96</v>
      </c>
      <c r="C13" s="32" t="s">
        <v>46</v>
      </c>
      <c r="D13" s="32" t="s">
        <v>87</v>
      </c>
      <c r="E13" s="32" t="s">
        <v>97</v>
      </c>
      <c r="F13" s="30" t="s">
        <v>49</v>
      </c>
      <c r="G13" s="33">
        <v>45717</v>
      </c>
      <c r="H13" s="33">
        <v>45901</v>
      </c>
      <c r="I13" s="32" t="s">
        <v>98</v>
      </c>
      <c r="J13" s="32" t="s">
        <v>99</v>
      </c>
      <c r="K13" s="49">
        <v>780</v>
      </c>
      <c r="L13" s="48">
        <v>753.187435</v>
      </c>
      <c r="M13" s="49"/>
      <c r="N13" s="49"/>
      <c r="O13" s="49"/>
      <c r="P13" s="49">
        <v>0</v>
      </c>
      <c r="Q13" s="49"/>
      <c r="R13" s="49">
        <v>0</v>
      </c>
      <c r="S13" s="49"/>
      <c r="T13" s="49">
        <f>VLOOKUP(B13,[1]调整到位资金后执行库!$B:$AB,27,FALSE)</f>
        <v>0</v>
      </c>
      <c r="U13" s="49"/>
      <c r="V13" s="49">
        <v>0</v>
      </c>
      <c r="W13" s="49">
        <v>0</v>
      </c>
      <c r="X13" s="49"/>
      <c r="Y13" s="48">
        <v>753.187435</v>
      </c>
      <c r="Z13" s="66">
        <v>546</v>
      </c>
      <c r="AA13" s="70" t="s">
        <v>100</v>
      </c>
      <c r="AB13" s="32" t="s">
        <v>101</v>
      </c>
      <c r="AC13" s="32" t="s">
        <v>94</v>
      </c>
      <c r="AD13" s="32" t="s">
        <v>95</v>
      </c>
      <c r="AE13" s="32" t="s">
        <v>56</v>
      </c>
      <c r="AF13" s="32" t="s">
        <v>57</v>
      </c>
      <c r="AG13" s="32" t="s">
        <v>58</v>
      </c>
      <c r="AH13" s="87">
        <v>1</v>
      </c>
      <c r="AI13" s="91">
        <v>753.187435</v>
      </c>
      <c r="AJ13" s="89">
        <f t="shared" si="1"/>
        <v>1</v>
      </c>
      <c r="AK13" s="90" t="s">
        <v>68</v>
      </c>
      <c r="AL13" s="32"/>
    </row>
    <row r="14" s="1" customFormat="1" ht="177.6" spans="1:38">
      <c r="A14" s="30">
        <v>7</v>
      </c>
      <c r="B14" s="31" t="s">
        <v>102</v>
      </c>
      <c r="C14" s="32" t="s">
        <v>46</v>
      </c>
      <c r="D14" s="32" t="s">
        <v>47</v>
      </c>
      <c r="E14" s="32" t="s">
        <v>103</v>
      </c>
      <c r="F14" s="30" t="s">
        <v>49</v>
      </c>
      <c r="G14" s="33">
        <v>45778</v>
      </c>
      <c r="H14" s="33">
        <v>45962</v>
      </c>
      <c r="I14" s="32" t="s">
        <v>90</v>
      </c>
      <c r="J14" s="32" t="s">
        <v>104</v>
      </c>
      <c r="K14" s="49">
        <v>50</v>
      </c>
      <c r="L14" s="49">
        <v>17.701</v>
      </c>
      <c r="M14" s="49"/>
      <c r="N14" s="49"/>
      <c r="O14" s="49">
        <v>30.586839</v>
      </c>
      <c r="P14" s="49">
        <v>0</v>
      </c>
      <c r="Q14" s="49"/>
      <c r="R14" s="49">
        <v>0</v>
      </c>
      <c r="S14" s="49"/>
      <c r="T14" s="49">
        <f>VLOOKUP(B14,[1]调整到位资金后执行库!$B:$AB,27,FALSE)</f>
        <v>0</v>
      </c>
      <c r="U14" s="49"/>
      <c r="V14" s="49">
        <v>0</v>
      </c>
      <c r="W14" s="49">
        <v>0</v>
      </c>
      <c r="X14" s="49"/>
      <c r="Y14" s="66">
        <v>48.287839</v>
      </c>
      <c r="Z14" s="66">
        <v>198</v>
      </c>
      <c r="AA14" s="67" t="s">
        <v>105</v>
      </c>
      <c r="AB14" s="32" t="s">
        <v>106</v>
      </c>
      <c r="AC14" s="32" t="s">
        <v>94</v>
      </c>
      <c r="AD14" s="32" t="s">
        <v>95</v>
      </c>
      <c r="AE14" s="32" t="s">
        <v>56</v>
      </c>
      <c r="AF14" s="32" t="s">
        <v>57</v>
      </c>
      <c r="AG14" s="32" t="s">
        <v>58</v>
      </c>
      <c r="AH14" s="87">
        <v>1</v>
      </c>
      <c r="AI14" s="91">
        <v>45.645</v>
      </c>
      <c r="AJ14" s="89">
        <f t="shared" si="1"/>
        <v>0.945269056252445</v>
      </c>
      <c r="AK14" s="90" t="s">
        <v>68</v>
      </c>
      <c r="AL14" s="32"/>
    </row>
    <row r="15" s="1" customFormat="1" ht="377.4" spans="1:38">
      <c r="A15" s="30">
        <v>8</v>
      </c>
      <c r="B15" s="31" t="s">
        <v>107</v>
      </c>
      <c r="C15" s="32" t="s">
        <v>61</v>
      </c>
      <c r="D15" s="32" t="s">
        <v>108</v>
      </c>
      <c r="E15" s="32" t="s">
        <v>109</v>
      </c>
      <c r="F15" s="30" t="s">
        <v>110</v>
      </c>
      <c r="G15" s="33">
        <v>45748</v>
      </c>
      <c r="H15" s="33">
        <v>45962</v>
      </c>
      <c r="I15" s="32" t="s">
        <v>111</v>
      </c>
      <c r="J15" s="32" t="s">
        <v>112</v>
      </c>
      <c r="K15" s="49">
        <v>1603.229703</v>
      </c>
      <c r="L15" s="49">
        <v>1428.88</v>
      </c>
      <c r="M15" s="49"/>
      <c r="N15" s="49">
        <v>0</v>
      </c>
      <c r="O15" s="49"/>
      <c r="P15" s="49">
        <v>0</v>
      </c>
      <c r="Q15" s="49"/>
      <c r="R15" s="49">
        <v>0</v>
      </c>
      <c r="S15" s="49"/>
      <c r="T15" s="49">
        <f>VLOOKUP(B15,[1]调整到位资金后执行库!$B:$AB,27,FALSE)</f>
        <v>0</v>
      </c>
      <c r="U15" s="49"/>
      <c r="V15" s="49">
        <v>0</v>
      </c>
      <c r="W15" s="49">
        <v>0</v>
      </c>
      <c r="X15" s="49"/>
      <c r="Y15" s="50">
        <v>1428.88</v>
      </c>
      <c r="Z15" s="66">
        <v>477</v>
      </c>
      <c r="AA15" s="69" t="s">
        <v>113</v>
      </c>
      <c r="AB15" s="32" t="s">
        <v>114</v>
      </c>
      <c r="AC15" s="32" t="s">
        <v>115</v>
      </c>
      <c r="AD15" s="32" t="s">
        <v>116</v>
      </c>
      <c r="AE15" s="32" t="s">
        <v>56</v>
      </c>
      <c r="AF15" s="32" t="s">
        <v>57</v>
      </c>
      <c r="AG15" s="32" t="s">
        <v>58</v>
      </c>
      <c r="AH15" s="87">
        <v>1</v>
      </c>
      <c r="AI15" s="91">
        <v>1428.88</v>
      </c>
      <c r="AJ15" s="89">
        <f t="shared" si="1"/>
        <v>1</v>
      </c>
      <c r="AK15" s="90" t="s">
        <v>68</v>
      </c>
      <c r="AL15" s="32"/>
    </row>
    <row r="16" s="1" customFormat="1" ht="199.8" spans="1:38">
      <c r="A16" s="30">
        <v>9</v>
      </c>
      <c r="B16" s="31" t="s">
        <v>117</v>
      </c>
      <c r="C16" s="32" t="s">
        <v>46</v>
      </c>
      <c r="D16" s="32" t="s">
        <v>87</v>
      </c>
      <c r="E16" s="32" t="s">
        <v>118</v>
      </c>
      <c r="F16" s="30" t="s">
        <v>49</v>
      </c>
      <c r="G16" s="33">
        <v>45748</v>
      </c>
      <c r="H16" s="33">
        <v>45931</v>
      </c>
      <c r="I16" s="32" t="s">
        <v>119</v>
      </c>
      <c r="J16" s="32" t="s">
        <v>120</v>
      </c>
      <c r="K16" s="49">
        <v>17.05</v>
      </c>
      <c r="L16" s="49">
        <v>0</v>
      </c>
      <c r="M16" s="49"/>
      <c r="N16" s="49">
        <v>0</v>
      </c>
      <c r="O16" s="49"/>
      <c r="P16" s="49">
        <v>0</v>
      </c>
      <c r="Q16" s="49"/>
      <c r="R16" s="49">
        <v>0</v>
      </c>
      <c r="S16" s="49"/>
      <c r="T16" s="49">
        <f>VLOOKUP(B16,[1]调整到位资金后执行库!$B:$AB,27,FALSE)</f>
        <v>0</v>
      </c>
      <c r="U16" s="49"/>
      <c r="V16" s="49">
        <v>17.05</v>
      </c>
      <c r="W16" s="49">
        <v>0</v>
      </c>
      <c r="X16" s="49"/>
      <c r="Y16" s="50">
        <v>17.05</v>
      </c>
      <c r="Z16" s="66">
        <v>11</v>
      </c>
      <c r="AA16" s="69" t="s">
        <v>121</v>
      </c>
      <c r="AB16" s="32" t="s">
        <v>122</v>
      </c>
      <c r="AC16" s="32" t="s">
        <v>115</v>
      </c>
      <c r="AD16" s="32" t="s">
        <v>116</v>
      </c>
      <c r="AE16" s="32" t="s">
        <v>56</v>
      </c>
      <c r="AF16" s="32" t="s">
        <v>57</v>
      </c>
      <c r="AG16" s="32" t="s">
        <v>58</v>
      </c>
      <c r="AH16" s="87">
        <v>1</v>
      </c>
      <c r="AI16" s="91">
        <v>17.05</v>
      </c>
      <c r="AJ16" s="89">
        <f t="shared" si="1"/>
        <v>1</v>
      </c>
      <c r="AK16" s="90" t="s">
        <v>68</v>
      </c>
      <c r="AL16" s="32"/>
    </row>
    <row r="17" s="1" customFormat="1" ht="199.8" spans="1:38">
      <c r="A17" s="30">
        <v>10</v>
      </c>
      <c r="B17" s="31" t="s">
        <v>123</v>
      </c>
      <c r="C17" s="32" t="s">
        <v>46</v>
      </c>
      <c r="D17" s="32" t="s">
        <v>87</v>
      </c>
      <c r="E17" s="35" t="s">
        <v>124</v>
      </c>
      <c r="F17" s="30" t="s">
        <v>49</v>
      </c>
      <c r="G17" s="33">
        <v>45748</v>
      </c>
      <c r="H17" s="33">
        <v>45931</v>
      </c>
      <c r="I17" s="32" t="s">
        <v>125</v>
      </c>
      <c r="J17" s="32" t="s">
        <v>126</v>
      </c>
      <c r="K17" s="49">
        <v>800</v>
      </c>
      <c r="L17" s="48">
        <v>677.005061</v>
      </c>
      <c r="M17" s="49"/>
      <c r="N17" s="49">
        <v>0</v>
      </c>
      <c r="O17" s="49"/>
      <c r="P17" s="49">
        <v>0</v>
      </c>
      <c r="Q17" s="49"/>
      <c r="R17" s="49">
        <v>0</v>
      </c>
      <c r="S17" s="49"/>
      <c r="T17" s="49">
        <f>VLOOKUP(B17,[1]调整到位资金后执行库!$B:$AB,27,FALSE)</f>
        <v>0</v>
      </c>
      <c r="U17" s="49"/>
      <c r="V17" s="49">
        <v>0</v>
      </c>
      <c r="W17" s="49">
        <v>0</v>
      </c>
      <c r="X17" s="49"/>
      <c r="Y17" s="50">
        <v>677.005061</v>
      </c>
      <c r="Z17" s="66">
        <v>50</v>
      </c>
      <c r="AA17" s="69" t="s">
        <v>127</v>
      </c>
      <c r="AB17" s="32" t="s">
        <v>128</v>
      </c>
      <c r="AC17" s="32" t="s">
        <v>115</v>
      </c>
      <c r="AD17" s="32" t="s">
        <v>116</v>
      </c>
      <c r="AE17" s="32" t="s">
        <v>129</v>
      </c>
      <c r="AF17" s="32" t="s">
        <v>130</v>
      </c>
      <c r="AG17" s="32" t="s">
        <v>131</v>
      </c>
      <c r="AH17" s="87">
        <v>1</v>
      </c>
      <c r="AI17" s="91">
        <v>677.005061</v>
      </c>
      <c r="AJ17" s="89">
        <f t="shared" si="1"/>
        <v>1</v>
      </c>
      <c r="AK17" s="90" t="s">
        <v>68</v>
      </c>
      <c r="AL17" s="32"/>
    </row>
    <row r="18" s="1" customFormat="1" ht="133.2" spans="1:38">
      <c r="A18" s="30">
        <v>11</v>
      </c>
      <c r="B18" s="34" t="s">
        <v>132</v>
      </c>
      <c r="C18" s="32" t="s">
        <v>61</v>
      </c>
      <c r="D18" s="34" t="s">
        <v>70</v>
      </c>
      <c r="E18" s="34" t="s">
        <v>133</v>
      </c>
      <c r="F18" s="30" t="s">
        <v>49</v>
      </c>
      <c r="G18" s="36">
        <v>45809</v>
      </c>
      <c r="H18" s="33">
        <v>45931</v>
      </c>
      <c r="I18" s="32" t="s">
        <v>134</v>
      </c>
      <c r="J18" s="34" t="s">
        <v>135</v>
      </c>
      <c r="K18" s="51">
        <v>80</v>
      </c>
      <c r="L18" s="49"/>
      <c r="M18" s="51"/>
      <c r="N18" s="51"/>
      <c r="O18" s="49">
        <v>80</v>
      </c>
      <c r="P18" s="49"/>
      <c r="Q18" s="49"/>
      <c r="R18" s="49"/>
      <c r="S18" s="49"/>
      <c r="T18" s="49">
        <f>VLOOKUP(B18,[1]调整到位资金后执行库!$B:$AB,27,FALSE)</f>
        <v>0</v>
      </c>
      <c r="U18" s="49"/>
      <c r="V18" s="49"/>
      <c r="W18" s="49"/>
      <c r="X18" s="49"/>
      <c r="Y18" s="51">
        <v>80</v>
      </c>
      <c r="Z18" s="69">
        <v>20</v>
      </c>
      <c r="AA18" s="69" t="s">
        <v>136</v>
      </c>
      <c r="AB18" s="69" t="s">
        <v>137</v>
      </c>
      <c r="AC18" s="32" t="s">
        <v>138</v>
      </c>
      <c r="AD18" s="32" t="s">
        <v>139</v>
      </c>
      <c r="AE18" s="32" t="s">
        <v>140</v>
      </c>
      <c r="AF18" s="32" t="s">
        <v>141</v>
      </c>
      <c r="AG18" s="32" t="s">
        <v>142</v>
      </c>
      <c r="AH18" s="87">
        <v>1</v>
      </c>
      <c r="AI18" s="91">
        <v>73.023776</v>
      </c>
      <c r="AJ18" s="89">
        <f t="shared" si="1"/>
        <v>0.9127972</v>
      </c>
      <c r="AK18" s="90" t="s">
        <v>68</v>
      </c>
      <c r="AL18" s="32"/>
    </row>
    <row r="19" s="1" customFormat="1" ht="111" spans="1:38">
      <c r="A19" s="30">
        <v>12</v>
      </c>
      <c r="B19" s="31" t="s">
        <v>143</v>
      </c>
      <c r="C19" s="32" t="s">
        <v>61</v>
      </c>
      <c r="D19" s="32" t="s">
        <v>62</v>
      </c>
      <c r="E19" s="32" t="s">
        <v>144</v>
      </c>
      <c r="F19" s="30" t="s">
        <v>49</v>
      </c>
      <c r="G19" s="33">
        <v>45748</v>
      </c>
      <c r="H19" s="33">
        <v>45931</v>
      </c>
      <c r="I19" s="32" t="s">
        <v>145</v>
      </c>
      <c r="J19" s="32" t="s">
        <v>146</v>
      </c>
      <c r="K19" s="49">
        <v>390</v>
      </c>
      <c r="L19" s="49">
        <v>0</v>
      </c>
      <c r="M19" s="49"/>
      <c r="N19" s="49">
        <v>0</v>
      </c>
      <c r="O19" s="49"/>
      <c r="P19" s="49">
        <v>0</v>
      </c>
      <c r="Q19" s="49"/>
      <c r="R19" s="49">
        <v>390</v>
      </c>
      <c r="S19" s="49"/>
      <c r="T19" s="49"/>
      <c r="U19" s="49"/>
      <c r="V19" s="49">
        <v>0</v>
      </c>
      <c r="W19" s="49">
        <v>0</v>
      </c>
      <c r="X19" s="49"/>
      <c r="Y19" s="50">
        <v>390</v>
      </c>
      <c r="Z19" s="66">
        <v>124</v>
      </c>
      <c r="AA19" s="69" t="s">
        <v>147</v>
      </c>
      <c r="AB19" s="32" t="s">
        <v>148</v>
      </c>
      <c r="AC19" s="32" t="s">
        <v>138</v>
      </c>
      <c r="AD19" s="32" t="s">
        <v>139</v>
      </c>
      <c r="AE19" s="32" t="s">
        <v>149</v>
      </c>
      <c r="AF19" s="32" t="s">
        <v>150</v>
      </c>
      <c r="AG19" s="32" t="s">
        <v>142</v>
      </c>
      <c r="AH19" s="87">
        <v>1</v>
      </c>
      <c r="AI19" s="91">
        <v>370.8461</v>
      </c>
      <c r="AJ19" s="89">
        <f t="shared" si="1"/>
        <v>0.950887435897436</v>
      </c>
      <c r="AK19" s="90" t="s">
        <v>68</v>
      </c>
      <c r="AL19" s="32"/>
    </row>
    <row r="20" s="1" customFormat="1" ht="133.2" spans="1:38">
      <c r="A20" s="30">
        <v>13</v>
      </c>
      <c r="B20" s="31" t="s">
        <v>151</v>
      </c>
      <c r="C20" s="32" t="s">
        <v>61</v>
      </c>
      <c r="D20" s="32" t="s">
        <v>70</v>
      </c>
      <c r="E20" s="32" t="s">
        <v>152</v>
      </c>
      <c r="F20" s="30" t="s">
        <v>49</v>
      </c>
      <c r="G20" s="33">
        <v>45717</v>
      </c>
      <c r="H20" s="33">
        <v>45931</v>
      </c>
      <c r="I20" s="32" t="s">
        <v>153</v>
      </c>
      <c r="J20" s="32" t="s">
        <v>154</v>
      </c>
      <c r="K20" s="49">
        <v>620</v>
      </c>
      <c r="L20" s="49"/>
      <c r="M20" s="48"/>
      <c r="N20" s="48"/>
      <c r="O20" s="49">
        <v>546.77083</v>
      </c>
      <c r="P20" s="49">
        <v>0</v>
      </c>
      <c r="Q20" s="49"/>
      <c r="R20" s="49">
        <v>0</v>
      </c>
      <c r="S20" s="49"/>
      <c r="T20" s="49">
        <f>VLOOKUP(B20,[1]调整到位资金后执行库!$B:$AB,27,FALSE)</f>
        <v>0</v>
      </c>
      <c r="U20" s="49"/>
      <c r="V20" s="49">
        <v>0</v>
      </c>
      <c r="W20" s="49">
        <v>0</v>
      </c>
      <c r="X20" s="49"/>
      <c r="Y20" s="50">
        <v>546.77083</v>
      </c>
      <c r="Z20" s="66">
        <v>1376</v>
      </c>
      <c r="AA20" s="67" t="s">
        <v>155</v>
      </c>
      <c r="AB20" s="32" t="s">
        <v>137</v>
      </c>
      <c r="AC20" s="32" t="s">
        <v>138</v>
      </c>
      <c r="AD20" s="32" t="s">
        <v>139</v>
      </c>
      <c r="AE20" s="32" t="s">
        <v>140</v>
      </c>
      <c r="AF20" s="32" t="s">
        <v>141</v>
      </c>
      <c r="AG20" s="32" t="s">
        <v>142</v>
      </c>
      <c r="AH20" s="87">
        <v>1</v>
      </c>
      <c r="AI20" s="93">
        <v>528.9967</v>
      </c>
      <c r="AJ20" s="89">
        <f t="shared" si="1"/>
        <v>0.967492541619311</v>
      </c>
      <c r="AK20" s="90" t="s">
        <v>68</v>
      </c>
      <c r="AL20" s="32"/>
    </row>
    <row r="21" s="1" customFormat="1" ht="155.4" spans="1:38">
      <c r="A21" s="30">
        <v>14</v>
      </c>
      <c r="B21" s="31" t="s">
        <v>156</v>
      </c>
      <c r="C21" s="32" t="s">
        <v>157</v>
      </c>
      <c r="D21" s="32" t="s">
        <v>158</v>
      </c>
      <c r="E21" s="32" t="s">
        <v>159</v>
      </c>
      <c r="F21" s="30" t="s">
        <v>49</v>
      </c>
      <c r="G21" s="33">
        <v>45717</v>
      </c>
      <c r="H21" s="33">
        <v>45931</v>
      </c>
      <c r="I21" s="32" t="s">
        <v>138</v>
      </c>
      <c r="J21" s="35" t="s">
        <v>160</v>
      </c>
      <c r="K21" s="49">
        <v>80</v>
      </c>
      <c r="L21" s="30">
        <v>80</v>
      </c>
      <c r="M21" s="49"/>
      <c r="N21" s="49">
        <v>0</v>
      </c>
      <c r="O21" s="49"/>
      <c r="P21" s="49">
        <v>0</v>
      </c>
      <c r="Q21" s="49"/>
      <c r="R21" s="49">
        <v>0</v>
      </c>
      <c r="S21" s="49"/>
      <c r="T21" s="49">
        <f>VLOOKUP(B21,[1]调整到位资金后执行库!$B:$AB,27,FALSE)</f>
        <v>0</v>
      </c>
      <c r="U21" s="49"/>
      <c r="V21" s="49">
        <v>0</v>
      </c>
      <c r="W21" s="49">
        <v>0</v>
      </c>
      <c r="X21" s="49"/>
      <c r="Y21" s="50">
        <v>80</v>
      </c>
      <c r="Z21" s="66">
        <v>189</v>
      </c>
      <c r="AA21" s="69" t="s">
        <v>161</v>
      </c>
      <c r="AB21" s="32" t="s">
        <v>162</v>
      </c>
      <c r="AC21" s="32" t="s">
        <v>138</v>
      </c>
      <c r="AD21" s="32" t="s">
        <v>139</v>
      </c>
      <c r="AE21" s="32" t="s">
        <v>163</v>
      </c>
      <c r="AF21" s="32" t="s">
        <v>164</v>
      </c>
      <c r="AG21" s="32" t="s">
        <v>58</v>
      </c>
      <c r="AH21" s="87">
        <v>1</v>
      </c>
      <c r="AI21" s="91">
        <v>74.4669</v>
      </c>
      <c r="AJ21" s="89">
        <f t="shared" si="1"/>
        <v>0.93083625</v>
      </c>
      <c r="AK21" s="90" t="s">
        <v>68</v>
      </c>
      <c r="AL21" s="32"/>
    </row>
    <row r="22" s="1" customFormat="1" ht="222" spans="1:38">
      <c r="A22" s="30">
        <v>15</v>
      </c>
      <c r="B22" s="31" t="s">
        <v>165</v>
      </c>
      <c r="C22" s="32" t="s">
        <v>46</v>
      </c>
      <c r="D22" s="32" t="s">
        <v>87</v>
      </c>
      <c r="E22" s="32" t="s">
        <v>166</v>
      </c>
      <c r="F22" s="30" t="s">
        <v>49</v>
      </c>
      <c r="G22" s="33">
        <v>45748</v>
      </c>
      <c r="H22" s="33">
        <v>45931</v>
      </c>
      <c r="I22" s="32" t="s">
        <v>145</v>
      </c>
      <c r="J22" s="32" t="s">
        <v>167</v>
      </c>
      <c r="K22" s="49">
        <v>4560</v>
      </c>
      <c r="L22" s="48">
        <v>3863.228797</v>
      </c>
      <c r="M22" s="49">
        <v>133.802243</v>
      </c>
      <c r="N22" s="49">
        <v>0</v>
      </c>
      <c r="O22" s="49"/>
      <c r="P22" s="49">
        <v>0</v>
      </c>
      <c r="Q22" s="49"/>
      <c r="R22" s="49">
        <v>0</v>
      </c>
      <c r="S22" s="49"/>
      <c r="T22" s="49">
        <f>VLOOKUP(B22,[1]调整到位资金后执行库!$B:$AB,27,FALSE)</f>
        <v>0</v>
      </c>
      <c r="U22" s="49"/>
      <c r="V22" s="49">
        <v>0</v>
      </c>
      <c r="W22" s="49">
        <v>0</v>
      </c>
      <c r="X22" s="49"/>
      <c r="Y22" s="50">
        <v>3997.03104</v>
      </c>
      <c r="Z22" s="66">
        <v>200</v>
      </c>
      <c r="AA22" s="69" t="s">
        <v>168</v>
      </c>
      <c r="AB22" s="32" t="s">
        <v>169</v>
      </c>
      <c r="AC22" s="32" t="s">
        <v>138</v>
      </c>
      <c r="AD22" s="32" t="s">
        <v>139</v>
      </c>
      <c r="AE22" s="32" t="s">
        <v>56</v>
      </c>
      <c r="AF22" s="32" t="s">
        <v>57</v>
      </c>
      <c r="AG22" s="32" t="s">
        <v>58</v>
      </c>
      <c r="AH22" s="87">
        <v>1</v>
      </c>
      <c r="AI22" s="91">
        <v>3791.208768</v>
      </c>
      <c r="AJ22" s="89">
        <f t="shared" si="1"/>
        <v>0.948506211250238</v>
      </c>
      <c r="AK22" s="90" t="s">
        <v>68</v>
      </c>
      <c r="AL22" s="32"/>
    </row>
    <row r="23" s="1" customFormat="1" ht="177.6" spans="1:38">
      <c r="A23" s="30">
        <v>16</v>
      </c>
      <c r="B23" s="31" t="s">
        <v>170</v>
      </c>
      <c r="C23" s="32" t="s">
        <v>46</v>
      </c>
      <c r="D23" s="32" t="s">
        <v>87</v>
      </c>
      <c r="E23" s="32" t="s">
        <v>171</v>
      </c>
      <c r="F23" s="30" t="s">
        <v>49</v>
      </c>
      <c r="G23" s="33">
        <v>45717</v>
      </c>
      <c r="H23" s="33">
        <v>45931</v>
      </c>
      <c r="I23" s="32" t="s">
        <v>172</v>
      </c>
      <c r="J23" s="32" t="s">
        <v>173</v>
      </c>
      <c r="K23" s="49">
        <v>2400</v>
      </c>
      <c r="L23" s="48">
        <v>2107.319692</v>
      </c>
      <c r="M23" s="49">
        <v>90</v>
      </c>
      <c r="N23" s="49">
        <v>0</v>
      </c>
      <c r="O23" s="49"/>
      <c r="P23" s="49">
        <v>0</v>
      </c>
      <c r="Q23" s="49"/>
      <c r="R23" s="49">
        <v>0</v>
      </c>
      <c r="S23" s="49"/>
      <c r="T23" s="49">
        <f>VLOOKUP(B23,[1]调整到位资金后执行库!$B:$AB,27,FALSE)</f>
        <v>0</v>
      </c>
      <c r="U23" s="49"/>
      <c r="V23" s="49">
        <v>0</v>
      </c>
      <c r="W23" s="49">
        <v>0</v>
      </c>
      <c r="X23" s="49"/>
      <c r="Y23" s="66">
        <v>2197.319692</v>
      </c>
      <c r="Z23" s="66">
        <v>201</v>
      </c>
      <c r="AA23" s="67" t="s">
        <v>174</v>
      </c>
      <c r="AB23" s="32" t="s">
        <v>175</v>
      </c>
      <c r="AC23" s="32" t="s">
        <v>138</v>
      </c>
      <c r="AD23" s="32" t="s">
        <v>139</v>
      </c>
      <c r="AE23" s="32" t="s">
        <v>56</v>
      </c>
      <c r="AF23" s="32" t="s">
        <v>57</v>
      </c>
      <c r="AG23" s="32" t="s">
        <v>58</v>
      </c>
      <c r="AH23" s="87">
        <v>1</v>
      </c>
      <c r="AI23" s="91">
        <v>2195.109984</v>
      </c>
      <c r="AJ23" s="89">
        <f t="shared" si="1"/>
        <v>0.998994362082111</v>
      </c>
      <c r="AK23" s="90" t="s">
        <v>68</v>
      </c>
      <c r="AL23" s="32"/>
    </row>
    <row r="24" s="1" customFormat="1" ht="244.2" spans="1:38">
      <c r="A24" s="30">
        <v>17</v>
      </c>
      <c r="B24" s="31" t="s">
        <v>176</v>
      </c>
      <c r="C24" s="32" t="s">
        <v>61</v>
      </c>
      <c r="D24" s="32" t="s">
        <v>108</v>
      </c>
      <c r="E24" s="32" t="s">
        <v>177</v>
      </c>
      <c r="F24" s="30" t="s">
        <v>49</v>
      </c>
      <c r="G24" s="33">
        <v>45717</v>
      </c>
      <c r="H24" s="33">
        <v>45931</v>
      </c>
      <c r="I24" s="32" t="s">
        <v>178</v>
      </c>
      <c r="J24" s="32" t="s">
        <v>179</v>
      </c>
      <c r="K24" s="49">
        <v>3700</v>
      </c>
      <c r="L24" s="49">
        <v>522.007388</v>
      </c>
      <c r="M24" s="49"/>
      <c r="N24" s="49">
        <v>2802.503535</v>
      </c>
      <c r="O24" s="49"/>
      <c r="P24" s="49">
        <v>0</v>
      </c>
      <c r="Q24" s="49"/>
      <c r="R24" s="49">
        <v>0</v>
      </c>
      <c r="S24" s="49"/>
      <c r="T24" s="49">
        <f>VLOOKUP(B24,[1]调整到位资金后执行库!$B:$AB,27,FALSE)</f>
        <v>0</v>
      </c>
      <c r="U24" s="49"/>
      <c r="V24" s="49">
        <v>0</v>
      </c>
      <c r="W24" s="49">
        <v>0</v>
      </c>
      <c r="X24" s="49"/>
      <c r="Y24" s="50">
        <v>3324.510923</v>
      </c>
      <c r="Z24" s="66">
        <v>764</v>
      </c>
      <c r="AA24" s="66" t="s">
        <v>180</v>
      </c>
      <c r="AB24" s="32" t="s">
        <v>181</v>
      </c>
      <c r="AC24" s="32" t="s">
        <v>138</v>
      </c>
      <c r="AD24" s="32" t="s">
        <v>139</v>
      </c>
      <c r="AE24" s="32" t="s">
        <v>56</v>
      </c>
      <c r="AF24" s="32" t="s">
        <v>57</v>
      </c>
      <c r="AG24" s="32" t="s">
        <v>58</v>
      </c>
      <c r="AH24" s="87">
        <v>1</v>
      </c>
      <c r="AI24" s="91">
        <v>3290.789369</v>
      </c>
      <c r="AJ24" s="89">
        <f t="shared" si="1"/>
        <v>0.98985668725986</v>
      </c>
      <c r="AK24" s="90" t="s">
        <v>68</v>
      </c>
      <c r="AL24" s="32"/>
    </row>
    <row r="25" s="1" customFormat="1" ht="222" spans="1:38">
      <c r="A25" s="30">
        <v>18</v>
      </c>
      <c r="B25" s="31" t="s">
        <v>182</v>
      </c>
      <c r="C25" s="32" t="s">
        <v>61</v>
      </c>
      <c r="D25" s="32" t="s">
        <v>108</v>
      </c>
      <c r="E25" s="32" t="s">
        <v>183</v>
      </c>
      <c r="F25" s="30" t="s">
        <v>49</v>
      </c>
      <c r="G25" s="33">
        <v>45717</v>
      </c>
      <c r="H25" s="33">
        <v>45931</v>
      </c>
      <c r="I25" s="32" t="s">
        <v>184</v>
      </c>
      <c r="J25" s="32" t="s">
        <v>185</v>
      </c>
      <c r="K25" s="49">
        <v>2800</v>
      </c>
      <c r="L25" s="49">
        <v>0.55991</v>
      </c>
      <c r="M25" s="49"/>
      <c r="N25" s="49">
        <v>2404.5224</v>
      </c>
      <c r="O25" s="49">
        <v>135.472685</v>
      </c>
      <c r="P25" s="49">
        <v>0</v>
      </c>
      <c r="Q25" s="49"/>
      <c r="R25" s="49">
        <v>0</v>
      </c>
      <c r="S25" s="49"/>
      <c r="T25" s="49">
        <f>VLOOKUP(B25,[1]调整到位资金后执行库!$B:$AB,27,FALSE)</f>
        <v>0</v>
      </c>
      <c r="U25" s="49"/>
      <c r="V25" s="49">
        <v>0</v>
      </c>
      <c r="W25" s="49">
        <v>0</v>
      </c>
      <c r="X25" s="49"/>
      <c r="Y25" s="50">
        <v>2540.554995</v>
      </c>
      <c r="Z25" s="66">
        <v>612</v>
      </c>
      <c r="AA25" s="66" t="s">
        <v>180</v>
      </c>
      <c r="AB25" s="32" t="s">
        <v>181</v>
      </c>
      <c r="AC25" s="32" t="s">
        <v>138</v>
      </c>
      <c r="AD25" s="32" t="s">
        <v>139</v>
      </c>
      <c r="AE25" s="32" t="s">
        <v>56</v>
      </c>
      <c r="AF25" s="32" t="s">
        <v>57</v>
      </c>
      <c r="AG25" s="32" t="s">
        <v>58</v>
      </c>
      <c r="AH25" s="87">
        <v>1</v>
      </c>
      <c r="AI25" s="91">
        <v>2512.769765</v>
      </c>
      <c r="AJ25" s="89">
        <f t="shared" ref="AJ19:AJ39" si="2">AI25/Y25</f>
        <v>0.989063322756373</v>
      </c>
      <c r="AK25" s="90" t="s">
        <v>68</v>
      </c>
      <c r="AL25" s="32"/>
    </row>
    <row r="26" s="1" customFormat="1" ht="88.8" spans="1:38">
      <c r="A26" s="30">
        <v>19</v>
      </c>
      <c r="B26" s="31" t="s">
        <v>186</v>
      </c>
      <c r="C26" s="32" t="s">
        <v>46</v>
      </c>
      <c r="D26" s="32" t="s">
        <v>87</v>
      </c>
      <c r="E26" s="32" t="s">
        <v>187</v>
      </c>
      <c r="F26" s="30" t="s">
        <v>49</v>
      </c>
      <c r="G26" s="33">
        <v>45748</v>
      </c>
      <c r="H26" s="33">
        <v>45931</v>
      </c>
      <c r="I26" s="32" t="s">
        <v>188</v>
      </c>
      <c r="J26" s="32" t="s">
        <v>189</v>
      </c>
      <c r="K26" s="49">
        <v>650</v>
      </c>
      <c r="L26" s="49">
        <v>212</v>
      </c>
      <c r="M26" s="49">
        <v>438</v>
      </c>
      <c r="N26" s="49">
        <v>0</v>
      </c>
      <c r="O26" s="49"/>
      <c r="P26" s="49">
        <v>0</v>
      </c>
      <c r="Q26" s="49"/>
      <c r="R26" s="49">
        <v>0</v>
      </c>
      <c r="S26" s="49"/>
      <c r="T26" s="49">
        <f>VLOOKUP(B26,[1]调整到位资金后执行库!$B:$AB,27,FALSE)</f>
        <v>0</v>
      </c>
      <c r="U26" s="49"/>
      <c r="V26" s="49">
        <v>0</v>
      </c>
      <c r="W26" s="49">
        <v>0</v>
      </c>
      <c r="X26" s="49"/>
      <c r="Y26" s="66">
        <v>650</v>
      </c>
      <c r="Z26" s="66">
        <v>12</v>
      </c>
      <c r="AA26" s="67" t="s">
        <v>190</v>
      </c>
      <c r="AB26" s="32" t="s">
        <v>191</v>
      </c>
      <c r="AC26" s="32" t="s">
        <v>192</v>
      </c>
      <c r="AD26" s="32" t="s">
        <v>193</v>
      </c>
      <c r="AE26" s="32" t="s">
        <v>129</v>
      </c>
      <c r="AF26" s="32" t="s">
        <v>130</v>
      </c>
      <c r="AG26" s="32" t="s">
        <v>131</v>
      </c>
      <c r="AH26" s="87">
        <v>1</v>
      </c>
      <c r="AI26" s="91">
        <v>498.117</v>
      </c>
      <c r="AJ26" s="89">
        <f t="shared" si="2"/>
        <v>0.766333846153846</v>
      </c>
      <c r="AK26" s="90" t="s">
        <v>68</v>
      </c>
      <c r="AL26" s="32"/>
    </row>
    <row r="27" s="1" customFormat="1" ht="88.8" spans="1:38">
      <c r="A27" s="30">
        <v>20</v>
      </c>
      <c r="B27" s="31" t="s">
        <v>194</v>
      </c>
      <c r="C27" s="32" t="s">
        <v>46</v>
      </c>
      <c r="D27" s="32" t="s">
        <v>87</v>
      </c>
      <c r="E27" s="32" t="s">
        <v>195</v>
      </c>
      <c r="F27" s="30" t="s">
        <v>49</v>
      </c>
      <c r="G27" s="33">
        <v>45748</v>
      </c>
      <c r="H27" s="33">
        <v>45962</v>
      </c>
      <c r="I27" s="32" t="s">
        <v>196</v>
      </c>
      <c r="J27" s="32" t="s">
        <v>197</v>
      </c>
      <c r="K27" s="49">
        <v>380</v>
      </c>
      <c r="L27" s="49">
        <v>0</v>
      </c>
      <c r="M27" s="49"/>
      <c r="N27" s="49">
        <v>0</v>
      </c>
      <c r="O27" s="49"/>
      <c r="P27" s="49">
        <v>380</v>
      </c>
      <c r="Q27" s="49"/>
      <c r="R27" s="49">
        <v>0</v>
      </c>
      <c r="S27" s="49"/>
      <c r="T27" s="49">
        <f>VLOOKUP(B27,[1]调整到位资金后执行库!$B:$AB,27,FALSE)</f>
        <v>0</v>
      </c>
      <c r="U27" s="49"/>
      <c r="V27" s="49">
        <v>0</v>
      </c>
      <c r="W27" s="49">
        <v>0</v>
      </c>
      <c r="X27" s="49"/>
      <c r="Y27" s="71">
        <v>380</v>
      </c>
      <c r="Z27" s="66">
        <v>1127</v>
      </c>
      <c r="AA27" s="72" t="s">
        <v>198</v>
      </c>
      <c r="AB27" s="32" t="s">
        <v>199</v>
      </c>
      <c r="AC27" s="32" t="s">
        <v>192</v>
      </c>
      <c r="AD27" s="32" t="s">
        <v>193</v>
      </c>
      <c r="AE27" s="32" t="s">
        <v>56</v>
      </c>
      <c r="AF27" s="32" t="s">
        <v>57</v>
      </c>
      <c r="AG27" s="32" t="s">
        <v>58</v>
      </c>
      <c r="AH27" s="87">
        <v>1</v>
      </c>
      <c r="AI27" s="91">
        <v>360.37</v>
      </c>
      <c r="AJ27" s="89">
        <f t="shared" si="2"/>
        <v>0.948342105263158</v>
      </c>
      <c r="AK27" s="90" t="s">
        <v>68</v>
      </c>
      <c r="AL27" s="32"/>
    </row>
    <row r="28" s="1" customFormat="1" ht="133.2" spans="1:38">
      <c r="A28" s="30">
        <v>21</v>
      </c>
      <c r="B28" s="31" t="s">
        <v>200</v>
      </c>
      <c r="C28" s="32" t="s">
        <v>46</v>
      </c>
      <c r="D28" s="32" t="s">
        <v>87</v>
      </c>
      <c r="E28" s="32" t="s">
        <v>201</v>
      </c>
      <c r="F28" s="30" t="s">
        <v>49</v>
      </c>
      <c r="G28" s="33">
        <v>45748</v>
      </c>
      <c r="H28" s="33">
        <v>45931</v>
      </c>
      <c r="I28" s="32" t="s">
        <v>202</v>
      </c>
      <c r="J28" s="32" t="s">
        <v>203</v>
      </c>
      <c r="K28" s="49">
        <v>100</v>
      </c>
      <c r="L28" s="49">
        <v>100</v>
      </c>
      <c r="M28" s="49"/>
      <c r="N28" s="49">
        <v>0</v>
      </c>
      <c r="O28" s="49"/>
      <c r="P28" s="49">
        <v>0</v>
      </c>
      <c r="Q28" s="49"/>
      <c r="R28" s="49">
        <v>0</v>
      </c>
      <c r="S28" s="49"/>
      <c r="T28" s="49">
        <f>VLOOKUP(B28,[1]调整到位资金后执行库!$B:$AB,27,FALSE)</f>
        <v>0</v>
      </c>
      <c r="U28" s="49"/>
      <c r="V28" s="49">
        <v>0</v>
      </c>
      <c r="W28" s="49">
        <v>0</v>
      </c>
      <c r="X28" s="49"/>
      <c r="Y28" s="50">
        <v>100</v>
      </c>
      <c r="Z28" s="66">
        <v>52</v>
      </c>
      <c r="AA28" s="69" t="s">
        <v>204</v>
      </c>
      <c r="AB28" s="32" t="s">
        <v>205</v>
      </c>
      <c r="AC28" s="32" t="s">
        <v>192</v>
      </c>
      <c r="AD28" s="32" t="s">
        <v>193</v>
      </c>
      <c r="AE28" s="32" t="s">
        <v>129</v>
      </c>
      <c r="AF28" s="32" t="s">
        <v>130</v>
      </c>
      <c r="AG28" s="32" t="s">
        <v>131</v>
      </c>
      <c r="AH28" s="87">
        <v>1</v>
      </c>
      <c r="AI28" s="91">
        <v>96.75</v>
      </c>
      <c r="AJ28" s="89">
        <f t="shared" si="2"/>
        <v>0.9675</v>
      </c>
      <c r="AK28" s="90" t="s">
        <v>68</v>
      </c>
      <c r="AL28" s="32"/>
    </row>
    <row r="29" s="1" customFormat="1" ht="266.4" spans="1:38">
      <c r="A29" s="30">
        <v>22</v>
      </c>
      <c r="B29" s="31" t="s">
        <v>206</v>
      </c>
      <c r="C29" s="32" t="s">
        <v>46</v>
      </c>
      <c r="D29" s="32" t="s">
        <v>87</v>
      </c>
      <c r="E29" s="32" t="s">
        <v>207</v>
      </c>
      <c r="F29" s="30" t="s">
        <v>49</v>
      </c>
      <c r="G29" s="33">
        <v>45748</v>
      </c>
      <c r="H29" s="33">
        <v>45931</v>
      </c>
      <c r="I29" s="32" t="s">
        <v>208</v>
      </c>
      <c r="J29" s="32" t="s">
        <v>209</v>
      </c>
      <c r="K29" s="49">
        <v>43.4</v>
      </c>
      <c r="L29" s="49">
        <v>0</v>
      </c>
      <c r="M29" s="49"/>
      <c r="N29" s="49">
        <v>0</v>
      </c>
      <c r="O29" s="49"/>
      <c r="P29" s="49">
        <v>0</v>
      </c>
      <c r="Q29" s="49"/>
      <c r="R29" s="49">
        <v>0</v>
      </c>
      <c r="S29" s="49"/>
      <c r="T29" s="49">
        <f>VLOOKUP(B29,[1]调整到位资金后执行库!$B:$AB,27,FALSE)</f>
        <v>0</v>
      </c>
      <c r="U29" s="49"/>
      <c r="V29" s="49">
        <v>43.4</v>
      </c>
      <c r="W29" s="49">
        <v>0</v>
      </c>
      <c r="X29" s="49"/>
      <c r="Y29" s="50">
        <v>43.4</v>
      </c>
      <c r="Z29" s="66">
        <v>28</v>
      </c>
      <c r="AA29" s="69" t="s">
        <v>210</v>
      </c>
      <c r="AB29" s="32" t="s">
        <v>211</v>
      </c>
      <c r="AC29" s="32" t="s">
        <v>192</v>
      </c>
      <c r="AD29" s="32" t="s">
        <v>193</v>
      </c>
      <c r="AE29" s="32" t="s">
        <v>56</v>
      </c>
      <c r="AF29" s="32" t="s">
        <v>57</v>
      </c>
      <c r="AG29" s="32" t="s">
        <v>58</v>
      </c>
      <c r="AH29" s="87">
        <v>1</v>
      </c>
      <c r="AI29" s="91">
        <v>43.4</v>
      </c>
      <c r="AJ29" s="89">
        <f t="shared" si="2"/>
        <v>1</v>
      </c>
      <c r="AK29" s="90" t="s">
        <v>68</v>
      </c>
      <c r="AL29" s="32"/>
    </row>
    <row r="30" s="1" customFormat="1" ht="133.2" spans="1:38">
      <c r="A30" s="30">
        <v>23</v>
      </c>
      <c r="B30" s="31" t="s">
        <v>212</v>
      </c>
      <c r="C30" s="32" t="s">
        <v>157</v>
      </c>
      <c r="D30" s="32" t="s">
        <v>158</v>
      </c>
      <c r="E30" s="32" t="s">
        <v>213</v>
      </c>
      <c r="F30" s="30" t="s">
        <v>49</v>
      </c>
      <c r="G30" s="33">
        <v>45809</v>
      </c>
      <c r="H30" s="33">
        <v>45901</v>
      </c>
      <c r="I30" s="32" t="s">
        <v>214</v>
      </c>
      <c r="J30" s="32" t="s">
        <v>215</v>
      </c>
      <c r="K30" s="49">
        <v>18</v>
      </c>
      <c r="L30" s="49">
        <v>6.90892</v>
      </c>
      <c r="M30" s="49"/>
      <c r="N30" s="49"/>
      <c r="O30" s="49">
        <v>11.09108</v>
      </c>
      <c r="P30" s="49">
        <v>0</v>
      </c>
      <c r="Q30" s="49"/>
      <c r="R30" s="49">
        <v>0</v>
      </c>
      <c r="S30" s="49"/>
      <c r="T30" s="49">
        <f>VLOOKUP(B30,[1]调整到位资金后执行库!$B:$AB,27,FALSE)</f>
        <v>0</v>
      </c>
      <c r="U30" s="49"/>
      <c r="V30" s="49">
        <v>0</v>
      </c>
      <c r="W30" s="49">
        <v>0</v>
      </c>
      <c r="X30" s="49"/>
      <c r="Y30" s="66">
        <v>18</v>
      </c>
      <c r="Z30" s="66">
        <v>32</v>
      </c>
      <c r="AA30" s="67" t="s">
        <v>161</v>
      </c>
      <c r="AB30" s="32" t="s">
        <v>162</v>
      </c>
      <c r="AC30" s="32" t="s">
        <v>192</v>
      </c>
      <c r="AD30" s="32" t="s">
        <v>193</v>
      </c>
      <c r="AE30" s="32" t="s">
        <v>163</v>
      </c>
      <c r="AF30" s="32" t="s">
        <v>164</v>
      </c>
      <c r="AG30" s="32" t="s">
        <v>58</v>
      </c>
      <c r="AH30" s="87">
        <v>1</v>
      </c>
      <c r="AI30" s="91">
        <v>14.28108</v>
      </c>
      <c r="AJ30" s="89">
        <f t="shared" si="2"/>
        <v>0.793393333333333</v>
      </c>
      <c r="AK30" s="90" t="s">
        <v>68</v>
      </c>
      <c r="AL30" s="32"/>
    </row>
    <row r="31" s="1" customFormat="1" ht="111" spans="1:38">
      <c r="A31" s="30">
        <v>24</v>
      </c>
      <c r="B31" s="31" t="s">
        <v>216</v>
      </c>
      <c r="C31" s="32" t="s">
        <v>46</v>
      </c>
      <c r="D31" s="32" t="s">
        <v>87</v>
      </c>
      <c r="E31" s="32" t="s">
        <v>217</v>
      </c>
      <c r="F31" s="30" t="s">
        <v>49</v>
      </c>
      <c r="G31" s="33">
        <v>45748</v>
      </c>
      <c r="H31" s="33">
        <v>45931</v>
      </c>
      <c r="I31" s="32" t="s">
        <v>218</v>
      </c>
      <c r="J31" s="32" t="s">
        <v>219</v>
      </c>
      <c r="K31" s="49">
        <v>126</v>
      </c>
      <c r="L31" s="49">
        <v>112.1248</v>
      </c>
      <c r="M31" s="49"/>
      <c r="N31" s="49">
        <v>0</v>
      </c>
      <c r="O31" s="49"/>
      <c r="P31" s="49">
        <v>0</v>
      </c>
      <c r="Q31" s="49"/>
      <c r="R31" s="49">
        <v>0</v>
      </c>
      <c r="S31" s="49"/>
      <c r="T31" s="49">
        <f>VLOOKUP(B31,[1]调整到位资金后执行库!$B:$AB,27,FALSE)</f>
        <v>0</v>
      </c>
      <c r="U31" s="49"/>
      <c r="V31" s="49">
        <v>0</v>
      </c>
      <c r="W31" s="49">
        <v>0</v>
      </c>
      <c r="X31" s="49"/>
      <c r="Y31" s="52">
        <v>112.1248</v>
      </c>
      <c r="Z31" s="66">
        <v>37</v>
      </c>
      <c r="AA31" s="70" t="s">
        <v>220</v>
      </c>
      <c r="AB31" s="32" t="s">
        <v>221</v>
      </c>
      <c r="AC31" s="32" t="s">
        <v>192</v>
      </c>
      <c r="AD31" s="32" t="s">
        <v>193</v>
      </c>
      <c r="AE31" s="32" t="s">
        <v>56</v>
      </c>
      <c r="AF31" s="32" t="s">
        <v>57</v>
      </c>
      <c r="AG31" s="32" t="s">
        <v>58</v>
      </c>
      <c r="AH31" s="87">
        <v>1</v>
      </c>
      <c r="AI31" s="91">
        <v>112.1248</v>
      </c>
      <c r="AJ31" s="89">
        <f t="shared" si="2"/>
        <v>1</v>
      </c>
      <c r="AK31" s="90" t="s">
        <v>68</v>
      </c>
      <c r="AL31" s="32"/>
    </row>
    <row r="32" s="1" customFormat="1" ht="222" spans="1:38">
      <c r="A32" s="30">
        <v>25</v>
      </c>
      <c r="B32" s="31" t="s">
        <v>222</v>
      </c>
      <c r="C32" s="32" t="s">
        <v>46</v>
      </c>
      <c r="D32" s="32" t="s">
        <v>223</v>
      </c>
      <c r="E32" s="32" t="s">
        <v>224</v>
      </c>
      <c r="F32" s="30" t="s">
        <v>49</v>
      </c>
      <c r="G32" s="33">
        <v>45658</v>
      </c>
      <c r="H32" s="33">
        <v>45992</v>
      </c>
      <c r="I32" s="32" t="s">
        <v>225</v>
      </c>
      <c r="J32" s="35" t="s">
        <v>226</v>
      </c>
      <c r="K32" s="49">
        <v>472</v>
      </c>
      <c r="L32" s="49">
        <v>399.8424</v>
      </c>
      <c r="M32" s="49"/>
      <c r="N32" s="49">
        <v>0</v>
      </c>
      <c r="O32" s="49"/>
      <c r="P32" s="49">
        <v>0</v>
      </c>
      <c r="Q32" s="49"/>
      <c r="R32" s="49">
        <v>0</v>
      </c>
      <c r="S32" s="49"/>
      <c r="T32" s="49">
        <f>VLOOKUP(B32,[1]调整到位资金后执行库!$B:$AB,27,FALSE)</f>
        <v>0</v>
      </c>
      <c r="U32" s="49"/>
      <c r="V32" s="49">
        <v>0</v>
      </c>
      <c r="W32" s="49">
        <v>0</v>
      </c>
      <c r="X32" s="49"/>
      <c r="Y32" s="50">
        <v>399.8424</v>
      </c>
      <c r="Z32" s="50">
        <v>4812</v>
      </c>
      <c r="AA32" s="69" t="s">
        <v>227</v>
      </c>
      <c r="AB32" s="32" t="s">
        <v>228</v>
      </c>
      <c r="AC32" s="32" t="s">
        <v>229</v>
      </c>
      <c r="AD32" s="32" t="s">
        <v>230</v>
      </c>
      <c r="AE32" s="32" t="s">
        <v>229</v>
      </c>
      <c r="AF32" s="32" t="s">
        <v>230</v>
      </c>
      <c r="AG32" s="32" t="s">
        <v>142</v>
      </c>
      <c r="AH32" s="87">
        <v>1</v>
      </c>
      <c r="AI32" s="91">
        <v>399.8424</v>
      </c>
      <c r="AJ32" s="89">
        <f t="shared" si="2"/>
        <v>1</v>
      </c>
      <c r="AK32" s="90" t="s">
        <v>68</v>
      </c>
      <c r="AL32" s="35"/>
    </row>
    <row r="33" s="1" customFormat="1" ht="409.5" spans="1:38">
      <c r="A33" s="30">
        <v>26</v>
      </c>
      <c r="B33" s="31" t="s">
        <v>231</v>
      </c>
      <c r="C33" s="32" t="s">
        <v>46</v>
      </c>
      <c r="D33" s="32" t="s">
        <v>87</v>
      </c>
      <c r="E33" s="32" t="s">
        <v>232</v>
      </c>
      <c r="F33" s="30" t="s">
        <v>49</v>
      </c>
      <c r="G33" s="33">
        <v>45748</v>
      </c>
      <c r="H33" s="33">
        <v>45931</v>
      </c>
      <c r="I33" s="32" t="s">
        <v>233</v>
      </c>
      <c r="J33" s="35" t="s">
        <v>234</v>
      </c>
      <c r="K33" s="49">
        <v>41.5</v>
      </c>
      <c r="L33" s="51">
        <v>26.5</v>
      </c>
      <c r="M33" s="49"/>
      <c r="N33" s="49">
        <v>0</v>
      </c>
      <c r="O33" s="49"/>
      <c r="P33" s="49">
        <v>0</v>
      </c>
      <c r="Q33" s="49"/>
      <c r="R33" s="49">
        <v>0</v>
      </c>
      <c r="S33" s="49"/>
      <c r="T33" s="49">
        <f>VLOOKUP(B33,[1]调整到位资金后执行库!$B:$AB,27,FALSE)</f>
        <v>0</v>
      </c>
      <c r="U33" s="49"/>
      <c r="V33" s="49">
        <v>15</v>
      </c>
      <c r="W33" s="49">
        <v>0</v>
      </c>
      <c r="X33" s="49"/>
      <c r="Y33" s="50">
        <v>41.5</v>
      </c>
      <c r="Z33" s="50">
        <v>406</v>
      </c>
      <c r="AA33" s="67" t="s">
        <v>235</v>
      </c>
      <c r="AB33" s="32" t="s">
        <v>236</v>
      </c>
      <c r="AC33" s="32" t="s">
        <v>237</v>
      </c>
      <c r="AD33" s="32" t="s">
        <v>238</v>
      </c>
      <c r="AE33" s="32" t="s">
        <v>56</v>
      </c>
      <c r="AF33" s="32" t="s">
        <v>57</v>
      </c>
      <c r="AG33" s="32" t="s">
        <v>58</v>
      </c>
      <c r="AH33" s="87">
        <v>1</v>
      </c>
      <c r="AI33" s="91">
        <v>41.5</v>
      </c>
      <c r="AJ33" s="89">
        <f t="shared" si="2"/>
        <v>1</v>
      </c>
      <c r="AK33" s="90" t="s">
        <v>68</v>
      </c>
      <c r="AL33" s="35"/>
    </row>
    <row r="34" s="1" customFormat="1" ht="409.5" spans="1:38">
      <c r="A34" s="30">
        <v>27</v>
      </c>
      <c r="B34" s="31" t="s">
        <v>239</v>
      </c>
      <c r="C34" s="32" t="s">
        <v>46</v>
      </c>
      <c r="D34" s="32" t="s">
        <v>87</v>
      </c>
      <c r="E34" s="32" t="s">
        <v>240</v>
      </c>
      <c r="F34" s="30" t="s">
        <v>49</v>
      </c>
      <c r="G34" s="33">
        <v>45748</v>
      </c>
      <c r="H34" s="33">
        <v>45931</v>
      </c>
      <c r="I34" s="32" t="s">
        <v>241</v>
      </c>
      <c r="J34" s="32" t="s">
        <v>242</v>
      </c>
      <c r="K34" s="49">
        <v>2900</v>
      </c>
      <c r="L34" s="49">
        <v>2900</v>
      </c>
      <c r="M34" s="49"/>
      <c r="N34" s="49">
        <v>0</v>
      </c>
      <c r="O34" s="49"/>
      <c r="P34" s="49">
        <v>0</v>
      </c>
      <c r="Q34" s="49"/>
      <c r="R34" s="49">
        <v>0</v>
      </c>
      <c r="S34" s="49"/>
      <c r="T34" s="49">
        <f>VLOOKUP(B34,[1]调整到位资金后执行库!$B:$AB,27,FALSE)</f>
        <v>0</v>
      </c>
      <c r="U34" s="49"/>
      <c r="V34" s="49">
        <v>0</v>
      </c>
      <c r="W34" s="49">
        <v>0</v>
      </c>
      <c r="X34" s="49"/>
      <c r="Y34" s="50">
        <v>2900</v>
      </c>
      <c r="Z34" s="66">
        <v>1000</v>
      </c>
      <c r="AA34" s="69" t="s">
        <v>243</v>
      </c>
      <c r="AB34" s="32" t="s">
        <v>244</v>
      </c>
      <c r="AC34" s="32" t="s">
        <v>237</v>
      </c>
      <c r="AD34" s="32" t="s">
        <v>238</v>
      </c>
      <c r="AE34" s="32" t="s">
        <v>56</v>
      </c>
      <c r="AF34" s="32" t="s">
        <v>57</v>
      </c>
      <c r="AG34" s="32" t="s">
        <v>58</v>
      </c>
      <c r="AH34" s="87">
        <v>1</v>
      </c>
      <c r="AI34" s="91">
        <v>2900</v>
      </c>
      <c r="AJ34" s="89">
        <f t="shared" si="2"/>
        <v>1</v>
      </c>
      <c r="AK34" s="90" t="s">
        <v>68</v>
      </c>
      <c r="AL34" s="32"/>
    </row>
    <row r="35" s="1" customFormat="1" ht="133.2" spans="1:38">
      <c r="A35" s="30">
        <v>28</v>
      </c>
      <c r="B35" s="31" t="s">
        <v>245</v>
      </c>
      <c r="C35" s="32" t="s">
        <v>46</v>
      </c>
      <c r="D35" s="32" t="s">
        <v>47</v>
      </c>
      <c r="E35" s="32" t="s">
        <v>246</v>
      </c>
      <c r="F35" s="30" t="s">
        <v>49</v>
      </c>
      <c r="G35" s="33">
        <v>45717</v>
      </c>
      <c r="H35" s="33">
        <v>45901</v>
      </c>
      <c r="I35" s="32" t="s">
        <v>247</v>
      </c>
      <c r="J35" s="32" t="s">
        <v>248</v>
      </c>
      <c r="K35" s="49">
        <v>390</v>
      </c>
      <c r="L35" s="49">
        <v>0</v>
      </c>
      <c r="M35" s="49"/>
      <c r="N35" s="49">
        <v>0</v>
      </c>
      <c r="O35" s="49"/>
      <c r="P35" s="49">
        <v>0</v>
      </c>
      <c r="Q35" s="49"/>
      <c r="R35" s="49">
        <v>390</v>
      </c>
      <c r="S35" s="49"/>
      <c r="T35" s="49"/>
      <c r="U35" s="49"/>
      <c r="V35" s="49">
        <v>0</v>
      </c>
      <c r="W35" s="49">
        <v>0</v>
      </c>
      <c r="X35" s="49"/>
      <c r="Y35" s="50">
        <v>390</v>
      </c>
      <c r="Z35" s="66">
        <v>437</v>
      </c>
      <c r="AA35" s="69" t="s">
        <v>249</v>
      </c>
      <c r="AB35" s="32" t="s">
        <v>148</v>
      </c>
      <c r="AC35" s="32" t="s">
        <v>250</v>
      </c>
      <c r="AD35" s="32" t="s">
        <v>251</v>
      </c>
      <c r="AE35" s="32" t="s">
        <v>149</v>
      </c>
      <c r="AF35" s="32" t="s">
        <v>150</v>
      </c>
      <c r="AG35" s="32" t="s">
        <v>142</v>
      </c>
      <c r="AH35" s="87">
        <v>1</v>
      </c>
      <c r="AI35" s="91">
        <v>373.558865</v>
      </c>
      <c r="AJ35" s="89">
        <f t="shared" si="2"/>
        <v>0.957843243589744</v>
      </c>
      <c r="AK35" s="90" t="s">
        <v>68</v>
      </c>
      <c r="AL35" s="32"/>
    </row>
    <row r="36" s="1" customFormat="1" ht="133.2" spans="1:38">
      <c r="A36" s="30">
        <v>29</v>
      </c>
      <c r="B36" s="31" t="s">
        <v>252</v>
      </c>
      <c r="C36" s="32" t="s">
        <v>157</v>
      </c>
      <c r="D36" s="32" t="s">
        <v>158</v>
      </c>
      <c r="E36" s="32" t="s">
        <v>253</v>
      </c>
      <c r="F36" s="30" t="s">
        <v>49</v>
      </c>
      <c r="G36" s="33">
        <v>45717</v>
      </c>
      <c r="H36" s="33">
        <v>45931</v>
      </c>
      <c r="I36" s="32" t="s">
        <v>250</v>
      </c>
      <c r="J36" s="32" t="s">
        <v>254</v>
      </c>
      <c r="K36" s="49">
        <v>35</v>
      </c>
      <c r="L36" s="49">
        <v>31</v>
      </c>
      <c r="M36" s="49"/>
      <c r="N36" s="49">
        <v>0</v>
      </c>
      <c r="O36" s="49">
        <v>3.628223</v>
      </c>
      <c r="P36" s="49">
        <v>0</v>
      </c>
      <c r="Q36" s="49"/>
      <c r="R36" s="49">
        <v>0</v>
      </c>
      <c r="S36" s="49"/>
      <c r="T36" s="49">
        <f>VLOOKUP(B36,[1]调整到位资金后执行库!$B:$AB,27,FALSE)</f>
        <v>0</v>
      </c>
      <c r="U36" s="49"/>
      <c r="V36" s="49">
        <v>0</v>
      </c>
      <c r="W36" s="49">
        <v>0</v>
      </c>
      <c r="X36" s="49"/>
      <c r="Y36" s="50">
        <v>34.628223</v>
      </c>
      <c r="Z36" s="66">
        <v>36</v>
      </c>
      <c r="AA36" s="69" t="s">
        <v>161</v>
      </c>
      <c r="AB36" s="32" t="s">
        <v>162</v>
      </c>
      <c r="AC36" s="32" t="s">
        <v>250</v>
      </c>
      <c r="AD36" s="32" t="s">
        <v>251</v>
      </c>
      <c r="AE36" s="32" t="s">
        <v>163</v>
      </c>
      <c r="AF36" s="32" t="s">
        <v>164</v>
      </c>
      <c r="AG36" s="32" t="s">
        <v>58</v>
      </c>
      <c r="AH36" s="87">
        <v>1</v>
      </c>
      <c r="AI36" s="91">
        <v>28.149988</v>
      </c>
      <c r="AJ36" s="89">
        <f t="shared" si="2"/>
        <v>0.812920374227693</v>
      </c>
      <c r="AK36" s="90" t="s">
        <v>68</v>
      </c>
      <c r="AL36" s="32"/>
    </row>
    <row r="37" s="1" customFormat="1" ht="111" spans="1:38">
      <c r="A37" s="30">
        <v>30</v>
      </c>
      <c r="B37" s="31" t="s">
        <v>255</v>
      </c>
      <c r="C37" s="32" t="s">
        <v>61</v>
      </c>
      <c r="D37" s="32" t="s">
        <v>62</v>
      </c>
      <c r="E37" s="32" t="s">
        <v>256</v>
      </c>
      <c r="F37" s="30" t="s">
        <v>49</v>
      </c>
      <c r="G37" s="33">
        <v>45717</v>
      </c>
      <c r="H37" s="33">
        <v>45901</v>
      </c>
      <c r="I37" s="32" t="s">
        <v>257</v>
      </c>
      <c r="J37" s="32" t="s">
        <v>258</v>
      </c>
      <c r="K37" s="49">
        <v>390</v>
      </c>
      <c r="L37" s="49">
        <v>0</v>
      </c>
      <c r="M37" s="49"/>
      <c r="N37" s="49">
        <v>0</v>
      </c>
      <c r="O37" s="49"/>
      <c r="P37" s="49">
        <v>0</v>
      </c>
      <c r="Q37" s="49"/>
      <c r="R37" s="49">
        <v>390</v>
      </c>
      <c r="S37" s="49"/>
      <c r="T37" s="49"/>
      <c r="U37" s="49"/>
      <c r="V37" s="49">
        <v>0</v>
      </c>
      <c r="W37" s="49">
        <v>0</v>
      </c>
      <c r="X37" s="49"/>
      <c r="Y37" s="50">
        <v>390</v>
      </c>
      <c r="Z37" s="66">
        <v>372</v>
      </c>
      <c r="AA37" s="69" t="s">
        <v>147</v>
      </c>
      <c r="AB37" s="32" t="s">
        <v>148</v>
      </c>
      <c r="AC37" s="32" t="s">
        <v>250</v>
      </c>
      <c r="AD37" s="32" t="s">
        <v>251</v>
      </c>
      <c r="AE37" s="32" t="s">
        <v>149</v>
      </c>
      <c r="AF37" s="32" t="s">
        <v>150</v>
      </c>
      <c r="AG37" s="32" t="s">
        <v>142</v>
      </c>
      <c r="AH37" s="94">
        <v>1</v>
      </c>
      <c r="AI37" s="91">
        <v>374.893783</v>
      </c>
      <c r="AJ37" s="89">
        <f t="shared" si="2"/>
        <v>0.96126611025641</v>
      </c>
      <c r="AK37" s="90" t="s">
        <v>68</v>
      </c>
      <c r="AL37" s="32"/>
    </row>
    <row r="38" s="1" customFormat="1" ht="199.8" spans="1:38">
      <c r="A38" s="30">
        <v>31</v>
      </c>
      <c r="B38" s="31" t="s">
        <v>259</v>
      </c>
      <c r="C38" s="32" t="s">
        <v>61</v>
      </c>
      <c r="D38" s="32" t="s">
        <v>108</v>
      </c>
      <c r="E38" s="32" t="s">
        <v>260</v>
      </c>
      <c r="F38" s="30" t="s">
        <v>49</v>
      </c>
      <c r="G38" s="33">
        <v>45717</v>
      </c>
      <c r="H38" s="33">
        <v>45931</v>
      </c>
      <c r="I38" s="32" t="s">
        <v>261</v>
      </c>
      <c r="J38" s="32" t="s">
        <v>262</v>
      </c>
      <c r="K38" s="49">
        <v>2000</v>
      </c>
      <c r="L38" s="49">
        <v>1771.003489</v>
      </c>
      <c r="M38" s="49"/>
      <c r="N38" s="49">
        <v>0</v>
      </c>
      <c r="O38" s="49"/>
      <c r="P38" s="49">
        <v>0</v>
      </c>
      <c r="Q38" s="49"/>
      <c r="R38" s="49">
        <v>0</v>
      </c>
      <c r="S38" s="49"/>
      <c r="T38" s="49">
        <f>VLOOKUP(B38,[1]调整到位资金后执行库!$B:$AB,27,FALSE)</f>
        <v>0</v>
      </c>
      <c r="U38" s="49"/>
      <c r="V38" s="49">
        <v>0</v>
      </c>
      <c r="W38" s="49">
        <v>0</v>
      </c>
      <c r="X38" s="49"/>
      <c r="Y38" s="50">
        <v>1771.003489</v>
      </c>
      <c r="Z38" s="66">
        <v>534</v>
      </c>
      <c r="AA38" s="69" t="s">
        <v>263</v>
      </c>
      <c r="AB38" s="32" t="s">
        <v>264</v>
      </c>
      <c r="AC38" s="32" t="s">
        <v>250</v>
      </c>
      <c r="AD38" s="32" t="s">
        <v>251</v>
      </c>
      <c r="AE38" s="32" t="s">
        <v>1</v>
      </c>
      <c r="AF38" s="32" t="s">
        <v>57</v>
      </c>
      <c r="AG38" s="32" t="s">
        <v>58</v>
      </c>
      <c r="AH38" s="87">
        <v>1</v>
      </c>
      <c r="AI38" s="91">
        <v>1771.003489</v>
      </c>
      <c r="AJ38" s="89">
        <f t="shared" si="2"/>
        <v>1</v>
      </c>
      <c r="AK38" s="90" t="s">
        <v>68</v>
      </c>
      <c r="AL38" s="32"/>
    </row>
    <row r="39" s="1" customFormat="1" ht="266.4" spans="1:38">
      <c r="A39" s="30">
        <v>32</v>
      </c>
      <c r="B39" s="31" t="s">
        <v>265</v>
      </c>
      <c r="C39" s="32" t="s">
        <v>46</v>
      </c>
      <c r="D39" s="32" t="s">
        <v>47</v>
      </c>
      <c r="E39" s="34" t="s">
        <v>266</v>
      </c>
      <c r="F39" s="30" t="s">
        <v>49</v>
      </c>
      <c r="G39" s="36">
        <v>45809</v>
      </c>
      <c r="H39" s="33">
        <v>45962</v>
      </c>
      <c r="I39" s="32" t="s">
        <v>267</v>
      </c>
      <c r="J39" s="32" t="s">
        <v>268</v>
      </c>
      <c r="K39" s="49">
        <v>280</v>
      </c>
      <c r="L39" s="49"/>
      <c r="M39" s="49"/>
      <c r="N39" s="49"/>
      <c r="O39" s="49">
        <v>260.832334</v>
      </c>
      <c r="P39" s="49"/>
      <c r="Q39" s="49"/>
      <c r="R39" s="49"/>
      <c r="S39" s="49"/>
      <c r="T39" s="49">
        <f>VLOOKUP(B39,[1]调整到位资金后执行库!$B:$AB,27,FALSE)</f>
        <v>0</v>
      </c>
      <c r="U39" s="49"/>
      <c r="V39" s="49"/>
      <c r="W39" s="49"/>
      <c r="X39" s="49"/>
      <c r="Y39" s="51">
        <v>260.832334</v>
      </c>
      <c r="Z39" s="69">
        <v>404</v>
      </c>
      <c r="AA39" s="69" t="s">
        <v>269</v>
      </c>
      <c r="AB39" s="32" t="s">
        <v>270</v>
      </c>
      <c r="AC39" s="32" t="s">
        <v>250</v>
      </c>
      <c r="AD39" s="32" t="s">
        <v>251</v>
      </c>
      <c r="AE39" s="32" t="s">
        <v>163</v>
      </c>
      <c r="AF39" s="32" t="s">
        <v>164</v>
      </c>
      <c r="AG39" s="32" t="s">
        <v>58</v>
      </c>
      <c r="AH39" s="87">
        <v>1</v>
      </c>
      <c r="AI39" s="91">
        <v>260.832334</v>
      </c>
      <c r="AJ39" s="89">
        <f t="shared" si="2"/>
        <v>1</v>
      </c>
      <c r="AK39" s="90" t="s">
        <v>68</v>
      </c>
      <c r="AL39" s="32"/>
    </row>
    <row r="40" s="1" customFormat="1" ht="111" spans="1:38">
      <c r="A40" s="30">
        <v>33</v>
      </c>
      <c r="B40" s="31" t="s">
        <v>271</v>
      </c>
      <c r="C40" s="32" t="s">
        <v>61</v>
      </c>
      <c r="D40" s="32" t="s">
        <v>70</v>
      </c>
      <c r="E40" s="32" t="s">
        <v>272</v>
      </c>
      <c r="F40" s="30" t="s">
        <v>49</v>
      </c>
      <c r="G40" s="33">
        <v>45820</v>
      </c>
      <c r="H40" s="33">
        <v>45909</v>
      </c>
      <c r="I40" s="32" t="s">
        <v>267</v>
      </c>
      <c r="J40" s="32" t="s">
        <v>273</v>
      </c>
      <c r="K40" s="49">
        <v>220</v>
      </c>
      <c r="L40" s="49">
        <v>77</v>
      </c>
      <c r="M40" s="49"/>
      <c r="N40" s="49"/>
      <c r="O40" s="49">
        <v>143</v>
      </c>
      <c r="P40" s="49">
        <v>0</v>
      </c>
      <c r="Q40" s="49"/>
      <c r="R40" s="49">
        <v>0</v>
      </c>
      <c r="S40" s="49"/>
      <c r="T40" s="49">
        <f>VLOOKUP(B40,[1]调整到位资金后执行库!$B:$AB,27,FALSE)</f>
        <v>0</v>
      </c>
      <c r="U40" s="49"/>
      <c r="V40" s="49">
        <v>0</v>
      </c>
      <c r="W40" s="49">
        <v>0</v>
      </c>
      <c r="X40" s="49"/>
      <c r="Y40" s="66">
        <v>220</v>
      </c>
      <c r="Z40" s="66">
        <v>404</v>
      </c>
      <c r="AA40" s="67" t="s">
        <v>274</v>
      </c>
      <c r="AB40" s="32" t="s">
        <v>274</v>
      </c>
      <c r="AC40" s="32" t="s">
        <v>250</v>
      </c>
      <c r="AD40" s="32" t="s">
        <v>251</v>
      </c>
      <c r="AE40" s="32" t="s">
        <v>140</v>
      </c>
      <c r="AF40" s="32" t="s">
        <v>141</v>
      </c>
      <c r="AG40" s="32" t="s">
        <v>142</v>
      </c>
      <c r="AH40" s="87">
        <v>1</v>
      </c>
      <c r="AI40" s="91">
        <v>213.665983</v>
      </c>
      <c r="AJ40" s="89">
        <f t="shared" ref="AJ40:AJ62" si="3">AI40/Y40</f>
        <v>0.971209013636364</v>
      </c>
      <c r="AK40" s="90" t="s">
        <v>68</v>
      </c>
      <c r="AL40" s="32"/>
    </row>
    <row r="41" s="1" customFormat="1" ht="288.6" spans="1:38">
      <c r="A41" s="30">
        <v>34</v>
      </c>
      <c r="B41" s="31" t="s">
        <v>275</v>
      </c>
      <c r="C41" s="32" t="s">
        <v>46</v>
      </c>
      <c r="D41" s="32" t="s">
        <v>87</v>
      </c>
      <c r="E41" s="32" t="s">
        <v>276</v>
      </c>
      <c r="F41" s="30" t="s">
        <v>49</v>
      </c>
      <c r="G41" s="33">
        <v>45717</v>
      </c>
      <c r="H41" s="33">
        <v>45901</v>
      </c>
      <c r="I41" s="32" t="s">
        <v>277</v>
      </c>
      <c r="J41" s="32" t="s">
        <v>278</v>
      </c>
      <c r="K41" s="49">
        <v>991</v>
      </c>
      <c r="L41" s="49">
        <v>979.567863</v>
      </c>
      <c r="M41" s="49"/>
      <c r="N41" s="49">
        <v>0</v>
      </c>
      <c r="O41" s="49"/>
      <c r="P41" s="49">
        <v>0</v>
      </c>
      <c r="Q41" s="49"/>
      <c r="R41" s="49">
        <v>0</v>
      </c>
      <c r="S41" s="49"/>
      <c r="T41" s="49">
        <f>VLOOKUP(B41,[1]调整到位资金后执行库!$B:$AB,27,FALSE)</f>
        <v>0</v>
      </c>
      <c r="U41" s="49"/>
      <c r="V41" s="49">
        <v>0</v>
      </c>
      <c r="W41" s="49">
        <v>0</v>
      </c>
      <c r="X41" s="49"/>
      <c r="Y41" s="66">
        <v>979.567863</v>
      </c>
      <c r="Z41" s="66">
        <v>176</v>
      </c>
      <c r="AA41" s="73" t="s">
        <v>279</v>
      </c>
      <c r="AB41" s="32" t="s">
        <v>280</v>
      </c>
      <c r="AC41" s="32" t="s">
        <v>250</v>
      </c>
      <c r="AD41" s="32" t="s">
        <v>251</v>
      </c>
      <c r="AE41" s="32" t="s">
        <v>56</v>
      </c>
      <c r="AF41" s="32" t="s">
        <v>57</v>
      </c>
      <c r="AG41" s="32" t="s">
        <v>58</v>
      </c>
      <c r="AH41" s="87">
        <v>1</v>
      </c>
      <c r="AI41" s="91">
        <v>979.567863</v>
      </c>
      <c r="AJ41" s="89">
        <f t="shared" si="3"/>
        <v>1</v>
      </c>
      <c r="AK41" s="90" t="s">
        <v>68</v>
      </c>
      <c r="AL41" s="32"/>
    </row>
    <row r="42" s="1" customFormat="1" ht="177.6" spans="1:38">
      <c r="A42" s="30">
        <v>35</v>
      </c>
      <c r="B42" s="31" t="s">
        <v>281</v>
      </c>
      <c r="C42" s="32" t="s">
        <v>61</v>
      </c>
      <c r="D42" s="32" t="s">
        <v>70</v>
      </c>
      <c r="E42" s="32" t="s">
        <v>282</v>
      </c>
      <c r="F42" s="30" t="s">
        <v>49</v>
      </c>
      <c r="G42" s="33">
        <v>45748</v>
      </c>
      <c r="H42" s="33">
        <v>45992</v>
      </c>
      <c r="I42" s="32" t="s">
        <v>283</v>
      </c>
      <c r="J42" s="32" t="s">
        <v>284</v>
      </c>
      <c r="K42" s="49">
        <v>400</v>
      </c>
      <c r="L42" s="49">
        <v>362.051996</v>
      </c>
      <c r="M42" s="49"/>
      <c r="N42" s="49">
        <v>0</v>
      </c>
      <c r="O42" s="49">
        <v>25.106717</v>
      </c>
      <c r="P42" s="49">
        <v>0</v>
      </c>
      <c r="Q42" s="49"/>
      <c r="R42" s="49">
        <v>0</v>
      </c>
      <c r="S42" s="49"/>
      <c r="T42" s="49">
        <f>VLOOKUP(B42,[1]调整到位资金后执行库!$B:$AB,27,FALSE)</f>
        <v>0</v>
      </c>
      <c r="U42" s="49"/>
      <c r="V42" s="49">
        <v>0</v>
      </c>
      <c r="W42" s="49">
        <v>0</v>
      </c>
      <c r="X42" s="49"/>
      <c r="Y42" s="50">
        <v>387.158713</v>
      </c>
      <c r="Z42" s="66">
        <v>767</v>
      </c>
      <c r="AA42" s="67" t="s">
        <v>285</v>
      </c>
      <c r="AB42" s="32" t="s">
        <v>286</v>
      </c>
      <c r="AC42" s="32" t="s">
        <v>140</v>
      </c>
      <c r="AD42" s="32" t="s">
        <v>141</v>
      </c>
      <c r="AE42" s="32" t="s">
        <v>140</v>
      </c>
      <c r="AF42" s="32" t="s">
        <v>141</v>
      </c>
      <c r="AG42" s="32" t="s">
        <v>142</v>
      </c>
      <c r="AH42" s="87">
        <v>1</v>
      </c>
      <c r="AI42" s="91">
        <v>382.008286</v>
      </c>
      <c r="AJ42" s="89">
        <f t="shared" si="3"/>
        <v>0.986696858866767</v>
      </c>
      <c r="AK42" s="90" t="s">
        <v>68</v>
      </c>
      <c r="AL42" s="32"/>
    </row>
    <row r="43" s="1" customFormat="1" ht="409.5" spans="1:38">
      <c r="A43" s="30">
        <v>36</v>
      </c>
      <c r="B43" s="31" t="s">
        <v>287</v>
      </c>
      <c r="C43" s="32" t="s">
        <v>288</v>
      </c>
      <c r="D43" s="32" t="s">
        <v>289</v>
      </c>
      <c r="E43" s="32" t="s">
        <v>290</v>
      </c>
      <c r="F43" s="30" t="s">
        <v>49</v>
      </c>
      <c r="G43" s="33">
        <v>45658</v>
      </c>
      <c r="H43" s="33">
        <v>45992</v>
      </c>
      <c r="I43" s="32" t="s">
        <v>291</v>
      </c>
      <c r="J43" s="32" t="s">
        <v>292</v>
      </c>
      <c r="K43" s="49">
        <v>1200</v>
      </c>
      <c r="L43" s="49">
        <v>0</v>
      </c>
      <c r="M43" s="49"/>
      <c r="N43" s="49">
        <v>1199.5</v>
      </c>
      <c r="O43" s="49"/>
      <c r="P43" s="49">
        <v>0</v>
      </c>
      <c r="Q43" s="49"/>
      <c r="R43" s="49">
        <v>0</v>
      </c>
      <c r="S43" s="49"/>
      <c r="T43" s="49">
        <f>VLOOKUP(B43,[1]调整到位资金后执行库!$B:$AB,27,FALSE)</f>
        <v>0</v>
      </c>
      <c r="U43" s="49"/>
      <c r="V43" s="49">
        <v>0</v>
      </c>
      <c r="W43" s="49">
        <v>0</v>
      </c>
      <c r="X43" s="49"/>
      <c r="Y43" s="50">
        <v>1199.5</v>
      </c>
      <c r="Z43" s="66">
        <v>1000</v>
      </c>
      <c r="AA43" s="69" t="s">
        <v>293</v>
      </c>
      <c r="AB43" s="32" t="s">
        <v>294</v>
      </c>
      <c r="AC43" s="32" t="s">
        <v>140</v>
      </c>
      <c r="AD43" s="32" t="s">
        <v>141</v>
      </c>
      <c r="AE43" s="32" t="s">
        <v>140</v>
      </c>
      <c r="AF43" s="32" t="s">
        <v>141</v>
      </c>
      <c r="AG43" s="32" t="s">
        <v>142</v>
      </c>
      <c r="AH43" s="87">
        <v>0.92</v>
      </c>
      <c r="AI43" s="91">
        <v>1199.5</v>
      </c>
      <c r="AJ43" s="89">
        <f t="shared" si="3"/>
        <v>1</v>
      </c>
      <c r="AK43" s="90" t="s">
        <v>68</v>
      </c>
      <c r="AL43" s="32"/>
    </row>
    <row r="44" s="1" customFormat="1" ht="155.4" spans="1:38">
      <c r="A44" s="30">
        <v>37</v>
      </c>
      <c r="B44" s="31" t="s">
        <v>295</v>
      </c>
      <c r="C44" s="32" t="s">
        <v>157</v>
      </c>
      <c r="D44" s="32" t="s">
        <v>296</v>
      </c>
      <c r="E44" s="32" t="s">
        <v>297</v>
      </c>
      <c r="F44" s="30" t="s">
        <v>49</v>
      </c>
      <c r="G44" s="33">
        <v>45658</v>
      </c>
      <c r="H44" s="33">
        <v>45992</v>
      </c>
      <c r="I44" s="32" t="s">
        <v>225</v>
      </c>
      <c r="J44" s="35" t="s">
        <v>298</v>
      </c>
      <c r="K44" s="48">
        <v>2522.1</v>
      </c>
      <c r="L44" s="48">
        <v>2196.338754</v>
      </c>
      <c r="M44" s="48">
        <v>322.197757</v>
      </c>
      <c r="N44" s="48">
        <v>3.563489</v>
      </c>
      <c r="O44" s="48"/>
      <c r="P44" s="49">
        <v>0</v>
      </c>
      <c r="Q44" s="49"/>
      <c r="R44" s="49">
        <v>0</v>
      </c>
      <c r="S44" s="49"/>
      <c r="T44" s="49">
        <f>VLOOKUP(B44,[1]调整到位资金后执行库!$B:$AB,27,FALSE)</f>
        <v>0</v>
      </c>
      <c r="U44" s="49"/>
      <c r="V44" s="49">
        <v>0</v>
      </c>
      <c r="W44" s="49">
        <v>0</v>
      </c>
      <c r="X44" s="49"/>
      <c r="Y44" s="50">
        <v>2522.1</v>
      </c>
      <c r="Z44" s="50">
        <v>5874</v>
      </c>
      <c r="AA44" s="69" t="s">
        <v>299</v>
      </c>
      <c r="AB44" s="32" t="s">
        <v>300</v>
      </c>
      <c r="AC44" s="32" t="s">
        <v>301</v>
      </c>
      <c r="AD44" s="32" t="s">
        <v>302</v>
      </c>
      <c r="AE44" s="32" t="s">
        <v>301</v>
      </c>
      <c r="AF44" s="32" t="s">
        <v>302</v>
      </c>
      <c r="AG44" s="35" t="s">
        <v>131</v>
      </c>
      <c r="AH44" s="87">
        <v>1</v>
      </c>
      <c r="AI44" s="91">
        <v>2522.1</v>
      </c>
      <c r="AJ44" s="89">
        <f t="shared" si="3"/>
        <v>1</v>
      </c>
      <c r="AK44" s="90" t="s">
        <v>68</v>
      </c>
      <c r="AL44" s="32"/>
    </row>
    <row r="45" s="1" customFormat="1" ht="222" spans="1:38">
      <c r="A45" s="30">
        <v>38</v>
      </c>
      <c r="B45" s="31" t="s">
        <v>303</v>
      </c>
      <c r="C45" s="32" t="s">
        <v>46</v>
      </c>
      <c r="D45" s="32" t="s">
        <v>87</v>
      </c>
      <c r="E45" s="32" t="s">
        <v>304</v>
      </c>
      <c r="F45" s="30" t="s">
        <v>49</v>
      </c>
      <c r="G45" s="33">
        <v>45717</v>
      </c>
      <c r="H45" s="33">
        <v>45901</v>
      </c>
      <c r="I45" s="32" t="s">
        <v>305</v>
      </c>
      <c r="J45" s="32" t="s">
        <v>306</v>
      </c>
      <c r="K45" s="49">
        <v>50</v>
      </c>
      <c r="L45" s="49">
        <v>50</v>
      </c>
      <c r="M45" s="49"/>
      <c r="N45" s="49">
        <v>0</v>
      </c>
      <c r="O45" s="49"/>
      <c r="P45" s="49">
        <v>0</v>
      </c>
      <c r="Q45" s="49"/>
      <c r="R45" s="49">
        <v>0</v>
      </c>
      <c r="S45" s="49"/>
      <c r="T45" s="49">
        <f>VLOOKUP(B45,[1]调整到位资金后执行库!$B:$AB,27,FALSE)</f>
        <v>0</v>
      </c>
      <c r="U45" s="49"/>
      <c r="V45" s="49">
        <v>0</v>
      </c>
      <c r="W45" s="49">
        <v>0</v>
      </c>
      <c r="X45" s="49"/>
      <c r="Y45" s="50">
        <v>50</v>
      </c>
      <c r="Z45" s="66">
        <v>40</v>
      </c>
      <c r="AA45" s="69" t="s">
        <v>307</v>
      </c>
      <c r="AB45" s="32" t="s">
        <v>308</v>
      </c>
      <c r="AC45" s="32" t="s">
        <v>309</v>
      </c>
      <c r="AD45" s="32" t="s">
        <v>310</v>
      </c>
      <c r="AE45" s="32" t="s">
        <v>56</v>
      </c>
      <c r="AF45" s="32" t="s">
        <v>57</v>
      </c>
      <c r="AG45" s="32" t="s">
        <v>58</v>
      </c>
      <c r="AH45" s="87">
        <v>1</v>
      </c>
      <c r="AI45" s="91">
        <v>48.48013</v>
      </c>
      <c r="AJ45" s="89">
        <f t="shared" si="3"/>
        <v>0.9696026</v>
      </c>
      <c r="AK45" s="90" t="s">
        <v>68</v>
      </c>
      <c r="AL45" s="32"/>
    </row>
    <row r="46" s="1" customFormat="1" ht="133.2" spans="1:38">
      <c r="A46" s="30">
        <v>39</v>
      </c>
      <c r="B46" s="31" t="s">
        <v>311</v>
      </c>
      <c r="C46" s="32" t="s">
        <v>46</v>
      </c>
      <c r="D46" s="32" t="s">
        <v>47</v>
      </c>
      <c r="E46" s="32" t="s">
        <v>312</v>
      </c>
      <c r="F46" s="30" t="s">
        <v>49</v>
      </c>
      <c r="G46" s="33">
        <v>45748</v>
      </c>
      <c r="H46" s="33">
        <v>45931</v>
      </c>
      <c r="I46" s="32" t="s">
        <v>313</v>
      </c>
      <c r="J46" s="32" t="s">
        <v>314</v>
      </c>
      <c r="K46" s="49">
        <v>390</v>
      </c>
      <c r="L46" s="49">
        <v>0</v>
      </c>
      <c r="M46" s="49"/>
      <c r="N46" s="49">
        <v>0</v>
      </c>
      <c r="O46" s="49"/>
      <c r="P46" s="49">
        <v>0</v>
      </c>
      <c r="Q46" s="49"/>
      <c r="R46" s="49">
        <v>390</v>
      </c>
      <c r="S46" s="49"/>
      <c r="T46" s="49"/>
      <c r="U46" s="49"/>
      <c r="V46" s="49">
        <v>0</v>
      </c>
      <c r="W46" s="49">
        <v>0</v>
      </c>
      <c r="X46" s="49"/>
      <c r="Y46" s="50">
        <v>390</v>
      </c>
      <c r="Z46" s="66">
        <v>173</v>
      </c>
      <c r="AA46" s="69" t="s">
        <v>249</v>
      </c>
      <c r="AB46" s="32" t="s">
        <v>148</v>
      </c>
      <c r="AC46" s="32" t="s">
        <v>315</v>
      </c>
      <c r="AD46" s="32" t="s">
        <v>316</v>
      </c>
      <c r="AE46" s="32" t="s">
        <v>149</v>
      </c>
      <c r="AF46" s="32" t="s">
        <v>150</v>
      </c>
      <c r="AG46" s="32" t="s">
        <v>142</v>
      </c>
      <c r="AH46" s="87">
        <v>1</v>
      </c>
      <c r="AI46" s="91">
        <v>368.377336</v>
      </c>
      <c r="AJ46" s="89">
        <f t="shared" si="3"/>
        <v>0.944557271794872</v>
      </c>
      <c r="AK46" s="90" t="s">
        <v>68</v>
      </c>
      <c r="AL46" s="32"/>
    </row>
    <row r="47" s="1" customFormat="1" ht="111" spans="1:38">
      <c r="A47" s="30">
        <v>40</v>
      </c>
      <c r="B47" s="31" t="s">
        <v>317</v>
      </c>
      <c r="C47" s="32" t="s">
        <v>1</v>
      </c>
      <c r="D47" s="32" t="s">
        <v>47</v>
      </c>
      <c r="E47" s="32" t="s">
        <v>318</v>
      </c>
      <c r="F47" s="30" t="s">
        <v>49</v>
      </c>
      <c r="G47" s="33">
        <v>45658</v>
      </c>
      <c r="H47" s="33">
        <v>45992</v>
      </c>
      <c r="I47" s="32" t="s">
        <v>319</v>
      </c>
      <c r="J47" s="32" t="s">
        <v>320</v>
      </c>
      <c r="K47" s="49">
        <v>60</v>
      </c>
      <c r="L47" s="49">
        <v>51.8</v>
      </c>
      <c r="M47" s="49"/>
      <c r="N47" s="49">
        <v>0</v>
      </c>
      <c r="O47" s="49"/>
      <c r="P47" s="49">
        <v>0</v>
      </c>
      <c r="Q47" s="49"/>
      <c r="R47" s="49">
        <v>0</v>
      </c>
      <c r="S47" s="49"/>
      <c r="T47" s="49">
        <f>VLOOKUP(B47,[1]调整到位资金后执行库!$B:$AB,27,FALSE)</f>
        <v>0</v>
      </c>
      <c r="U47" s="49"/>
      <c r="V47" s="49">
        <v>0</v>
      </c>
      <c r="W47" s="49">
        <v>0</v>
      </c>
      <c r="X47" s="49"/>
      <c r="Y47" s="50">
        <v>51.8</v>
      </c>
      <c r="Z47" s="66">
        <v>85</v>
      </c>
      <c r="AA47" s="69" t="s">
        <v>321</v>
      </c>
      <c r="AB47" s="32" t="s">
        <v>322</v>
      </c>
      <c r="AC47" s="32" t="s">
        <v>315</v>
      </c>
      <c r="AD47" s="32" t="s">
        <v>316</v>
      </c>
      <c r="AE47" s="32" t="s">
        <v>56</v>
      </c>
      <c r="AF47" s="32" t="s">
        <v>57</v>
      </c>
      <c r="AG47" s="32" t="s">
        <v>58</v>
      </c>
      <c r="AH47" s="87">
        <v>1</v>
      </c>
      <c r="AI47" s="91">
        <v>51.8</v>
      </c>
      <c r="AJ47" s="89">
        <f t="shared" si="3"/>
        <v>1</v>
      </c>
      <c r="AK47" s="90" t="s">
        <v>68</v>
      </c>
      <c r="AL47" s="32"/>
    </row>
    <row r="48" s="1" customFormat="1" ht="133.2" spans="1:38">
      <c r="A48" s="30">
        <v>41</v>
      </c>
      <c r="B48" s="31" t="s">
        <v>323</v>
      </c>
      <c r="C48" s="32" t="s">
        <v>157</v>
      </c>
      <c r="D48" s="32" t="s">
        <v>158</v>
      </c>
      <c r="E48" s="32" t="s">
        <v>324</v>
      </c>
      <c r="F48" s="30" t="s">
        <v>49</v>
      </c>
      <c r="G48" s="33">
        <v>45717</v>
      </c>
      <c r="H48" s="33">
        <v>45931</v>
      </c>
      <c r="I48" s="32" t="s">
        <v>325</v>
      </c>
      <c r="J48" s="32" t="s">
        <v>326</v>
      </c>
      <c r="K48" s="49">
        <v>12</v>
      </c>
      <c r="L48" s="49">
        <v>11</v>
      </c>
      <c r="M48" s="49"/>
      <c r="N48" s="49">
        <v>0</v>
      </c>
      <c r="O48" s="49">
        <v>0.989944</v>
      </c>
      <c r="P48" s="49">
        <v>0</v>
      </c>
      <c r="Q48" s="49"/>
      <c r="R48" s="49">
        <v>0</v>
      </c>
      <c r="S48" s="49"/>
      <c r="T48" s="49">
        <f>VLOOKUP(B48,[1]调整到位资金后执行库!$B:$AB,27,FALSE)</f>
        <v>0</v>
      </c>
      <c r="U48" s="49"/>
      <c r="V48" s="49">
        <v>0</v>
      </c>
      <c r="W48" s="49">
        <v>0</v>
      </c>
      <c r="X48" s="49"/>
      <c r="Y48" s="50">
        <v>11.989944</v>
      </c>
      <c r="Z48" s="66">
        <v>10</v>
      </c>
      <c r="AA48" s="69" t="s">
        <v>327</v>
      </c>
      <c r="AB48" s="32" t="s">
        <v>162</v>
      </c>
      <c r="AC48" s="32" t="s">
        <v>315</v>
      </c>
      <c r="AD48" s="32" t="s">
        <v>316</v>
      </c>
      <c r="AE48" s="32" t="s">
        <v>163</v>
      </c>
      <c r="AF48" s="32" t="s">
        <v>164</v>
      </c>
      <c r="AG48" s="32" t="s">
        <v>58</v>
      </c>
      <c r="AH48" s="87">
        <v>1</v>
      </c>
      <c r="AI48" s="91">
        <v>11.1</v>
      </c>
      <c r="AJ48" s="89">
        <f t="shared" si="3"/>
        <v>0.925775800120501</v>
      </c>
      <c r="AK48" s="90" t="s">
        <v>68</v>
      </c>
      <c r="AL48" s="32"/>
    </row>
    <row r="49" s="1" customFormat="1" ht="244.2" spans="1:38">
      <c r="A49" s="30">
        <v>42</v>
      </c>
      <c r="B49" s="31" t="s">
        <v>328</v>
      </c>
      <c r="C49" s="32" t="s">
        <v>46</v>
      </c>
      <c r="D49" s="32" t="s">
        <v>87</v>
      </c>
      <c r="E49" s="32" t="s">
        <v>329</v>
      </c>
      <c r="F49" s="30" t="s">
        <v>49</v>
      </c>
      <c r="G49" s="33">
        <v>45748</v>
      </c>
      <c r="H49" s="33">
        <v>45931</v>
      </c>
      <c r="I49" s="32" t="s">
        <v>330</v>
      </c>
      <c r="J49" s="32" t="s">
        <v>331</v>
      </c>
      <c r="K49" s="49">
        <v>40.3</v>
      </c>
      <c r="L49" s="49">
        <v>0</v>
      </c>
      <c r="M49" s="49"/>
      <c r="N49" s="49">
        <v>0</v>
      </c>
      <c r="O49" s="49"/>
      <c r="P49" s="49">
        <v>0</v>
      </c>
      <c r="Q49" s="49"/>
      <c r="R49" s="49">
        <v>0</v>
      </c>
      <c r="S49" s="49"/>
      <c r="T49" s="49">
        <f>VLOOKUP(B49,[1]调整到位资金后执行库!$B:$AB,27,FALSE)</f>
        <v>0</v>
      </c>
      <c r="U49" s="49"/>
      <c r="V49" s="49">
        <v>40.3</v>
      </c>
      <c r="W49" s="49">
        <v>0</v>
      </c>
      <c r="X49" s="49"/>
      <c r="Y49" s="50">
        <v>40.3</v>
      </c>
      <c r="Z49" s="66">
        <v>26</v>
      </c>
      <c r="AA49" s="69" t="s">
        <v>332</v>
      </c>
      <c r="AB49" s="32" t="s">
        <v>333</v>
      </c>
      <c r="AC49" s="32" t="s">
        <v>315</v>
      </c>
      <c r="AD49" s="32" t="s">
        <v>316</v>
      </c>
      <c r="AE49" s="32" t="s">
        <v>56</v>
      </c>
      <c r="AF49" s="32" t="s">
        <v>57</v>
      </c>
      <c r="AG49" s="32" t="s">
        <v>58</v>
      </c>
      <c r="AH49" s="87">
        <v>1</v>
      </c>
      <c r="AI49" s="91">
        <v>40.3</v>
      </c>
      <c r="AJ49" s="89">
        <f t="shared" si="3"/>
        <v>1</v>
      </c>
      <c r="AK49" s="90" t="s">
        <v>68</v>
      </c>
      <c r="AL49" s="35"/>
    </row>
    <row r="50" s="1" customFormat="1" ht="355.2" spans="1:38">
      <c r="A50" s="30">
        <v>43</v>
      </c>
      <c r="B50" s="31" t="s">
        <v>334</v>
      </c>
      <c r="C50" s="32" t="s">
        <v>46</v>
      </c>
      <c r="D50" s="32" t="s">
        <v>335</v>
      </c>
      <c r="E50" s="32" t="s">
        <v>336</v>
      </c>
      <c r="F50" s="30" t="s">
        <v>49</v>
      </c>
      <c r="G50" s="33">
        <v>45658</v>
      </c>
      <c r="H50" s="33">
        <v>45992</v>
      </c>
      <c r="I50" s="32" t="s">
        <v>337</v>
      </c>
      <c r="J50" s="32" t="s">
        <v>338</v>
      </c>
      <c r="K50" s="49">
        <v>390</v>
      </c>
      <c r="L50" s="49">
        <v>0</v>
      </c>
      <c r="M50" s="49"/>
      <c r="N50" s="49">
        <v>0</v>
      </c>
      <c r="O50" s="49"/>
      <c r="P50" s="49">
        <v>390</v>
      </c>
      <c r="Q50" s="49"/>
      <c r="R50" s="49">
        <v>0</v>
      </c>
      <c r="S50" s="49"/>
      <c r="T50" s="49">
        <f>VLOOKUP(B50,[1]调整到位资金后执行库!$B:$AB,27,FALSE)</f>
        <v>0</v>
      </c>
      <c r="U50" s="49"/>
      <c r="V50" s="49">
        <v>0</v>
      </c>
      <c r="W50" s="49">
        <v>0</v>
      </c>
      <c r="X50" s="49"/>
      <c r="Y50" s="50">
        <v>390</v>
      </c>
      <c r="Z50" s="66">
        <v>1618</v>
      </c>
      <c r="AA50" s="69" t="s">
        <v>339</v>
      </c>
      <c r="AB50" s="32" t="s">
        <v>340</v>
      </c>
      <c r="AC50" s="32" t="s">
        <v>315</v>
      </c>
      <c r="AD50" s="32" t="s">
        <v>316</v>
      </c>
      <c r="AE50" s="32" t="s">
        <v>341</v>
      </c>
      <c r="AF50" s="32" t="s">
        <v>342</v>
      </c>
      <c r="AG50" s="32" t="s">
        <v>343</v>
      </c>
      <c r="AH50" s="87">
        <v>0.85</v>
      </c>
      <c r="AI50" s="91">
        <v>333.5</v>
      </c>
      <c r="AJ50" s="89">
        <f t="shared" si="3"/>
        <v>0.855128205128205</v>
      </c>
      <c r="AK50" s="90" t="s">
        <v>59</v>
      </c>
      <c r="AL50" s="32"/>
    </row>
    <row r="51" s="1" customFormat="1" ht="199.8" spans="1:38">
      <c r="A51" s="30">
        <v>44</v>
      </c>
      <c r="B51" s="31" t="s">
        <v>344</v>
      </c>
      <c r="C51" s="32" t="s">
        <v>46</v>
      </c>
      <c r="D51" s="32" t="s">
        <v>335</v>
      </c>
      <c r="E51" s="32" t="s">
        <v>345</v>
      </c>
      <c r="F51" s="30" t="s">
        <v>49</v>
      </c>
      <c r="G51" s="33">
        <v>45748</v>
      </c>
      <c r="H51" s="33">
        <v>45901</v>
      </c>
      <c r="I51" s="32" t="s">
        <v>346</v>
      </c>
      <c r="J51" s="32" t="s">
        <v>347</v>
      </c>
      <c r="K51" s="49">
        <v>102</v>
      </c>
      <c r="L51" s="49">
        <v>0</v>
      </c>
      <c r="M51" s="49"/>
      <c r="N51" s="49">
        <v>91.843665</v>
      </c>
      <c r="O51" s="49"/>
      <c r="P51" s="49">
        <v>0</v>
      </c>
      <c r="Q51" s="49"/>
      <c r="R51" s="49">
        <v>0</v>
      </c>
      <c r="S51" s="49"/>
      <c r="T51" s="49">
        <f>VLOOKUP(B51,[1]调整到位资金后执行库!$B:$AB,27,FALSE)</f>
        <v>0</v>
      </c>
      <c r="U51" s="49"/>
      <c r="V51" s="49">
        <v>0</v>
      </c>
      <c r="W51" s="49">
        <v>0</v>
      </c>
      <c r="X51" s="49"/>
      <c r="Y51" s="66">
        <v>91.843665</v>
      </c>
      <c r="Z51" s="66">
        <v>23</v>
      </c>
      <c r="AA51" s="67" t="s">
        <v>348</v>
      </c>
      <c r="AB51" s="32" t="s">
        <v>349</v>
      </c>
      <c r="AC51" s="32" t="s">
        <v>315</v>
      </c>
      <c r="AD51" s="32" t="s">
        <v>316</v>
      </c>
      <c r="AE51" s="32" t="s">
        <v>350</v>
      </c>
      <c r="AF51" s="32" t="s">
        <v>351</v>
      </c>
      <c r="AG51" s="32" t="s">
        <v>142</v>
      </c>
      <c r="AH51" s="94">
        <v>1</v>
      </c>
      <c r="AI51" s="91">
        <v>89.163665</v>
      </c>
      <c r="AJ51" s="89">
        <f t="shared" si="3"/>
        <v>0.970819979799369</v>
      </c>
      <c r="AK51" s="90" t="s">
        <v>68</v>
      </c>
      <c r="AL51" s="32"/>
    </row>
    <row r="52" s="1" customFormat="1" ht="199.8" spans="1:38">
      <c r="A52" s="30">
        <v>45</v>
      </c>
      <c r="B52" s="31" t="s">
        <v>352</v>
      </c>
      <c r="C52" s="32" t="s">
        <v>46</v>
      </c>
      <c r="D52" s="32" t="s">
        <v>87</v>
      </c>
      <c r="E52" s="32" t="s">
        <v>353</v>
      </c>
      <c r="F52" s="30" t="s">
        <v>49</v>
      </c>
      <c r="G52" s="33">
        <v>45748</v>
      </c>
      <c r="H52" s="33">
        <v>45931</v>
      </c>
      <c r="I52" s="32" t="s">
        <v>354</v>
      </c>
      <c r="J52" s="32" t="s">
        <v>355</v>
      </c>
      <c r="K52" s="49">
        <v>41.85</v>
      </c>
      <c r="L52" s="49">
        <v>0</v>
      </c>
      <c r="M52" s="49"/>
      <c r="N52" s="49">
        <v>0</v>
      </c>
      <c r="O52" s="49"/>
      <c r="P52" s="49">
        <v>0</v>
      </c>
      <c r="Q52" s="49"/>
      <c r="R52" s="49">
        <v>0</v>
      </c>
      <c r="S52" s="49"/>
      <c r="T52" s="49">
        <f>VLOOKUP(B52,[1]调整到位资金后执行库!$B:$AB,27,FALSE)</f>
        <v>0</v>
      </c>
      <c r="U52" s="49"/>
      <c r="V52" s="49">
        <v>41.85</v>
      </c>
      <c r="W52" s="49">
        <v>0</v>
      </c>
      <c r="X52" s="49"/>
      <c r="Y52" s="50">
        <v>41.85</v>
      </c>
      <c r="Z52" s="66">
        <v>27</v>
      </c>
      <c r="AA52" s="69" t="s">
        <v>356</v>
      </c>
      <c r="AB52" s="32" t="s">
        <v>122</v>
      </c>
      <c r="AC52" s="32" t="s">
        <v>357</v>
      </c>
      <c r="AD52" s="32" t="s">
        <v>358</v>
      </c>
      <c r="AE52" s="32" t="s">
        <v>56</v>
      </c>
      <c r="AF52" s="32" t="s">
        <v>57</v>
      </c>
      <c r="AG52" s="32" t="s">
        <v>58</v>
      </c>
      <c r="AH52" s="87">
        <v>1</v>
      </c>
      <c r="AI52" s="91">
        <v>41.85</v>
      </c>
      <c r="AJ52" s="89">
        <f t="shared" si="3"/>
        <v>1</v>
      </c>
      <c r="AK52" s="90" t="s">
        <v>68</v>
      </c>
      <c r="AL52" s="32"/>
    </row>
    <row r="53" s="1" customFormat="1" ht="310.8" spans="1:38">
      <c r="A53" s="30">
        <v>46</v>
      </c>
      <c r="B53" s="31" t="s">
        <v>359</v>
      </c>
      <c r="C53" s="32" t="s">
        <v>46</v>
      </c>
      <c r="D53" s="32" t="s">
        <v>87</v>
      </c>
      <c r="E53" s="32" t="s">
        <v>360</v>
      </c>
      <c r="F53" s="30" t="s">
        <v>49</v>
      </c>
      <c r="G53" s="33">
        <v>45717</v>
      </c>
      <c r="H53" s="33">
        <v>45901</v>
      </c>
      <c r="I53" s="32" t="s">
        <v>361</v>
      </c>
      <c r="J53" s="52" t="s">
        <v>362</v>
      </c>
      <c r="K53" s="49">
        <v>700</v>
      </c>
      <c r="L53" s="48">
        <v>687.71809</v>
      </c>
      <c r="M53" s="49"/>
      <c r="N53" s="49">
        <v>0</v>
      </c>
      <c r="O53" s="49"/>
      <c r="P53" s="49">
        <v>0</v>
      </c>
      <c r="Q53" s="49"/>
      <c r="R53" s="49">
        <v>0</v>
      </c>
      <c r="S53" s="49"/>
      <c r="T53" s="49">
        <f>VLOOKUP(B53,[1]调整到位资金后执行库!$B:$AB,27,FALSE)</f>
        <v>0</v>
      </c>
      <c r="U53" s="49"/>
      <c r="V53" s="49">
        <v>0</v>
      </c>
      <c r="W53" s="49">
        <v>0</v>
      </c>
      <c r="X53" s="49"/>
      <c r="Y53" s="66">
        <v>687.71809</v>
      </c>
      <c r="Z53" s="66">
        <v>20</v>
      </c>
      <c r="AA53" s="67" t="s">
        <v>363</v>
      </c>
      <c r="AB53" s="32" t="s">
        <v>364</v>
      </c>
      <c r="AC53" s="32" t="s">
        <v>357</v>
      </c>
      <c r="AD53" s="32" t="s">
        <v>358</v>
      </c>
      <c r="AE53" s="32" t="s">
        <v>129</v>
      </c>
      <c r="AF53" s="32" t="s">
        <v>130</v>
      </c>
      <c r="AG53" s="32" t="s">
        <v>131</v>
      </c>
      <c r="AH53" s="87">
        <v>1</v>
      </c>
      <c r="AI53" s="91">
        <v>590.26</v>
      </c>
      <c r="AJ53" s="89">
        <f t="shared" si="3"/>
        <v>0.858287732405003</v>
      </c>
      <c r="AK53" s="90" t="s">
        <v>68</v>
      </c>
      <c r="AL53" s="32"/>
    </row>
    <row r="54" s="1" customFormat="1" ht="399.6" spans="1:38">
      <c r="A54" s="30">
        <v>47</v>
      </c>
      <c r="B54" s="31" t="s">
        <v>365</v>
      </c>
      <c r="C54" s="32" t="s">
        <v>46</v>
      </c>
      <c r="D54" s="32" t="s">
        <v>366</v>
      </c>
      <c r="E54" s="32" t="s">
        <v>367</v>
      </c>
      <c r="F54" s="30" t="s">
        <v>49</v>
      </c>
      <c r="G54" s="33">
        <v>45809</v>
      </c>
      <c r="H54" s="33">
        <v>45931</v>
      </c>
      <c r="I54" s="32" t="s">
        <v>368</v>
      </c>
      <c r="J54" s="35" t="s">
        <v>369</v>
      </c>
      <c r="K54" s="49">
        <v>2067.92217</v>
      </c>
      <c r="L54" s="49">
        <v>868.31417</v>
      </c>
      <c r="M54" s="49"/>
      <c r="N54" s="49">
        <v>0</v>
      </c>
      <c r="O54" s="49"/>
      <c r="P54" s="49">
        <v>1199.608</v>
      </c>
      <c r="Q54" s="49"/>
      <c r="R54" s="49">
        <v>0</v>
      </c>
      <c r="S54" s="49"/>
      <c r="T54" s="49">
        <f>VLOOKUP(B54,[1]调整到位资金后执行库!$B:$AB,27,FALSE)</f>
        <v>0</v>
      </c>
      <c r="U54" s="49"/>
      <c r="V54" s="49">
        <v>0</v>
      </c>
      <c r="W54" s="49">
        <v>0</v>
      </c>
      <c r="X54" s="49"/>
      <c r="Y54" s="66">
        <v>2067.92217</v>
      </c>
      <c r="Z54" s="50">
        <v>20498</v>
      </c>
      <c r="AA54" s="67" t="s">
        <v>370</v>
      </c>
      <c r="AB54" s="74" t="s">
        <v>371</v>
      </c>
      <c r="AC54" s="32" t="s">
        <v>56</v>
      </c>
      <c r="AD54" s="32" t="s">
        <v>57</v>
      </c>
      <c r="AE54" s="32" t="s">
        <v>56</v>
      </c>
      <c r="AF54" s="32" t="s">
        <v>57</v>
      </c>
      <c r="AG54" s="32" t="s">
        <v>58</v>
      </c>
      <c r="AH54" s="87">
        <v>1</v>
      </c>
      <c r="AI54" s="91">
        <v>2067.43314</v>
      </c>
      <c r="AJ54" s="89">
        <f t="shared" si="3"/>
        <v>0.999763516244908</v>
      </c>
      <c r="AK54" s="90" t="s">
        <v>68</v>
      </c>
      <c r="AL54" s="35"/>
    </row>
    <row r="55" s="1" customFormat="1" ht="244.2" spans="1:38">
      <c r="A55" s="30">
        <v>48</v>
      </c>
      <c r="B55" s="31" t="s">
        <v>372</v>
      </c>
      <c r="C55" s="32" t="s">
        <v>46</v>
      </c>
      <c r="D55" s="32" t="s">
        <v>366</v>
      </c>
      <c r="E55" s="32" t="s">
        <v>373</v>
      </c>
      <c r="F55" s="30" t="s">
        <v>49</v>
      </c>
      <c r="G55" s="33">
        <v>45658</v>
      </c>
      <c r="H55" s="33">
        <v>45992</v>
      </c>
      <c r="I55" s="32" t="s">
        <v>291</v>
      </c>
      <c r="J55" s="35" t="s">
        <v>374</v>
      </c>
      <c r="K55" s="49">
        <v>7662.436</v>
      </c>
      <c r="L55" s="49">
        <v>7657.936</v>
      </c>
      <c r="M55" s="49"/>
      <c r="N55" s="49">
        <v>0</v>
      </c>
      <c r="O55" s="49"/>
      <c r="P55" s="49">
        <v>0</v>
      </c>
      <c r="Q55" s="49"/>
      <c r="R55" s="49">
        <v>0</v>
      </c>
      <c r="S55" s="49"/>
      <c r="T55" s="49">
        <f>VLOOKUP(B55,[1]调整到位资金后执行库!$B:$AB,27,FALSE)</f>
        <v>0</v>
      </c>
      <c r="U55" s="49"/>
      <c r="V55" s="49">
        <v>0</v>
      </c>
      <c r="W55" s="49">
        <v>0</v>
      </c>
      <c r="X55" s="49"/>
      <c r="Y55" s="66">
        <v>7657.936</v>
      </c>
      <c r="Z55" s="50">
        <v>17403</v>
      </c>
      <c r="AA55" s="69" t="s">
        <v>375</v>
      </c>
      <c r="AB55" s="32" t="s">
        <v>376</v>
      </c>
      <c r="AC55" s="32" t="s">
        <v>56</v>
      </c>
      <c r="AD55" s="32" t="s">
        <v>57</v>
      </c>
      <c r="AE55" s="32" t="s">
        <v>56</v>
      </c>
      <c r="AF55" s="32" t="s">
        <v>57</v>
      </c>
      <c r="AG55" s="32" t="s">
        <v>58</v>
      </c>
      <c r="AH55" s="87">
        <v>1</v>
      </c>
      <c r="AI55" s="91">
        <v>7657.936</v>
      </c>
      <c r="AJ55" s="89">
        <f t="shared" si="3"/>
        <v>1</v>
      </c>
      <c r="AK55" s="90" t="s">
        <v>68</v>
      </c>
      <c r="AL55" s="35"/>
    </row>
    <row r="56" s="1" customFormat="1" ht="177.6" spans="1:38">
      <c r="A56" s="30">
        <v>49</v>
      </c>
      <c r="B56" s="31" t="s">
        <v>377</v>
      </c>
      <c r="C56" s="32" t="s">
        <v>46</v>
      </c>
      <c r="D56" s="32" t="s">
        <v>366</v>
      </c>
      <c r="E56" s="32" t="s">
        <v>378</v>
      </c>
      <c r="F56" s="30" t="s">
        <v>49</v>
      </c>
      <c r="G56" s="33">
        <v>45717</v>
      </c>
      <c r="H56" s="33">
        <v>45931</v>
      </c>
      <c r="I56" s="32" t="s">
        <v>368</v>
      </c>
      <c r="J56" s="35" t="s">
        <v>379</v>
      </c>
      <c r="K56" s="49">
        <v>101.15</v>
      </c>
      <c r="L56" s="49">
        <v>101.15</v>
      </c>
      <c r="M56" s="49"/>
      <c r="N56" s="49">
        <v>0</v>
      </c>
      <c r="O56" s="49"/>
      <c r="P56" s="49">
        <v>0</v>
      </c>
      <c r="Q56" s="49"/>
      <c r="R56" s="49">
        <v>0</v>
      </c>
      <c r="S56" s="49"/>
      <c r="T56" s="49">
        <f>VLOOKUP(B56,[1]调整到位资金后执行库!$B:$AB,27,FALSE)</f>
        <v>0</v>
      </c>
      <c r="U56" s="49"/>
      <c r="V56" s="49">
        <v>0</v>
      </c>
      <c r="W56" s="49">
        <v>0</v>
      </c>
      <c r="X56" s="49"/>
      <c r="Y56" s="66">
        <v>101.15</v>
      </c>
      <c r="Z56" s="50">
        <v>3102</v>
      </c>
      <c r="AA56" s="75" t="s">
        <v>380</v>
      </c>
      <c r="AB56" s="32" t="s">
        <v>381</v>
      </c>
      <c r="AC56" s="32" t="s">
        <v>56</v>
      </c>
      <c r="AD56" s="32" t="s">
        <v>57</v>
      </c>
      <c r="AE56" s="32" t="s">
        <v>56</v>
      </c>
      <c r="AF56" s="32" t="s">
        <v>57</v>
      </c>
      <c r="AG56" s="32" t="s">
        <v>58</v>
      </c>
      <c r="AH56" s="87">
        <v>1</v>
      </c>
      <c r="AI56" s="91">
        <v>101.15</v>
      </c>
      <c r="AJ56" s="89">
        <f t="shared" si="3"/>
        <v>1</v>
      </c>
      <c r="AK56" s="90" t="s">
        <v>68</v>
      </c>
      <c r="AL56" s="35"/>
    </row>
    <row r="57" s="1" customFormat="1" ht="133.2" spans="1:38">
      <c r="A57" s="30">
        <v>50</v>
      </c>
      <c r="B57" s="31" t="s">
        <v>382</v>
      </c>
      <c r="C57" s="32" t="s">
        <v>157</v>
      </c>
      <c r="D57" s="32" t="s">
        <v>158</v>
      </c>
      <c r="E57" s="32" t="s">
        <v>383</v>
      </c>
      <c r="F57" s="30" t="s">
        <v>49</v>
      </c>
      <c r="G57" s="33">
        <v>45717</v>
      </c>
      <c r="H57" s="33">
        <v>45931</v>
      </c>
      <c r="I57" s="32" t="s">
        <v>384</v>
      </c>
      <c r="J57" s="35" t="s">
        <v>385</v>
      </c>
      <c r="K57" s="49">
        <v>211.31</v>
      </c>
      <c r="L57" s="49"/>
      <c r="M57" s="49"/>
      <c r="N57" s="49"/>
      <c r="O57" s="49">
        <v>211.31</v>
      </c>
      <c r="P57" s="49">
        <v>0</v>
      </c>
      <c r="Q57" s="49"/>
      <c r="R57" s="49">
        <v>0</v>
      </c>
      <c r="S57" s="49"/>
      <c r="T57" s="49">
        <f>VLOOKUP(B57,[1]调整到位资金后执行库!$B:$AB,27,FALSE)</f>
        <v>0</v>
      </c>
      <c r="U57" s="49"/>
      <c r="V57" s="49">
        <v>0</v>
      </c>
      <c r="W57" s="49">
        <v>0</v>
      </c>
      <c r="X57" s="49"/>
      <c r="Y57" s="50">
        <v>211.31</v>
      </c>
      <c r="Z57" s="50">
        <v>230</v>
      </c>
      <c r="AA57" s="69" t="s">
        <v>161</v>
      </c>
      <c r="AB57" s="32" t="s">
        <v>162</v>
      </c>
      <c r="AC57" s="32" t="s">
        <v>384</v>
      </c>
      <c r="AD57" s="32" t="s">
        <v>386</v>
      </c>
      <c r="AE57" s="32" t="s">
        <v>163</v>
      </c>
      <c r="AF57" s="32" t="s">
        <v>164</v>
      </c>
      <c r="AG57" s="32" t="s">
        <v>58</v>
      </c>
      <c r="AH57" s="87">
        <v>1</v>
      </c>
      <c r="AI57" s="93">
        <v>205.546683</v>
      </c>
      <c r="AJ57" s="89">
        <f t="shared" si="3"/>
        <v>0.972725772561639</v>
      </c>
      <c r="AK57" s="90" t="s">
        <v>68</v>
      </c>
      <c r="AL57" s="32"/>
    </row>
    <row r="58" s="1" customFormat="1" ht="222" spans="1:38">
      <c r="A58" s="30">
        <v>51</v>
      </c>
      <c r="B58" s="31" t="s">
        <v>387</v>
      </c>
      <c r="C58" s="32" t="s">
        <v>46</v>
      </c>
      <c r="D58" s="32" t="s">
        <v>87</v>
      </c>
      <c r="E58" s="32" t="s">
        <v>388</v>
      </c>
      <c r="F58" s="30" t="s">
        <v>49</v>
      </c>
      <c r="G58" s="33">
        <v>45717</v>
      </c>
      <c r="H58" s="33">
        <v>45931</v>
      </c>
      <c r="I58" s="32" t="s">
        <v>389</v>
      </c>
      <c r="J58" s="32" t="s">
        <v>390</v>
      </c>
      <c r="K58" s="49">
        <v>2000</v>
      </c>
      <c r="L58" s="53">
        <v>1902.968823</v>
      </c>
      <c r="M58" s="49"/>
      <c r="N58" s="49">
        <v>0</v>
      </c>
      <c r="O58" s="49"/>
      <c r="P58" s="49">
        <v>0</v>
      </c>
      <c r="Q58" s="49"/>
      <c r="R58" s="49">
        <v>0</v>
      </c>
      <c r="S58" s="49"/>
      <c r="T58" s="49">
        <f>VLOOKUP(B58,[1]调整到位资金后执行库!$B:$AB,27,FALSE)</f>
        <v>0</v>
      </c>
      <c r="U58" s="49"/>
      <c r="V58" s="49">
        <v>0</v>
      </c>
      <c r="W58" s="49">
        <v>0</v>
      </c>
      <c r="X58" s="49"/>
      <c r="Y58" s="53">
        <v>1902.968823</v>
      </c>
      <c r="Z58" s="66">
        <v>787</v>
      </c>
      <c r="AA58" s="32" t="s">
        <v>391</v>
      </c>
      <c r="AB58" s="32" t="s">
        <v>392</v>
      </c>
      <c r="AC58" s="32" t="s">
        <v>393</v>
      </c>
      <c r="AD58" s="32" t="s">
        <v>394</v>
      </c>
      <c r="AE58" s="32" t="s">
        <v>56</v>
      </c>
      <c r="AF58" s="32" t="s">
        <v>57</v>
      </c>
      <c r="AG58" s="32" t="s">
        <v>58</v>
      </c>
      <c r="AH58" s="87">
        <v>1</v>
      </c>
      <c r="AI58" s="91">
        <v>1902.968823</v>
      </c>
      <c r="AJ58" s="89">
        <f t="shared" si="3"/>
        <v>1</v>
      </c>
      <c r="AK58" s="90" t="s">
        <v>68</v>
      </c>
      <c r="AL58" s="32"/>
    </row>
    <row r="59" s="1" customFormat="1" ht="199.8" spans="1:38">
      <c r="A59" s="30">
        <v>52</v>
      </c>
      <c r="B59" s="34" t="s">
        <v>395</v>
      </c>
      <c r="C59" s="32" t="s">
        <v>46</v>
      </c>
      <c r="D59" s="32" t="s">
        <v>87</v>
      </c>
      <c r="E59" s="34" t="s">
        <v>396</v>
      </c>
      <c r="F59" s="30" t="s">
        <v>49</v>
      </c>
      <c r="G59" s="33">
        <v>45748</v>
      </c>
      <c r="H59" s="33">
        <v>45901</v>
      </c>
      <c r="I59" s="34" t="s">
        <v>397</v>
      </c>
      <c r="J59" s="32" t="s">
        <v>398</v>
      </c>
      <c r="K59" s="51">
        <v>650</v>
      </c>
      <c r="L59" s="54"/>
      <c r="M59" s="49">
        <v>573.167204</v>
      </c>
      <c r="N59" s="49"/>
      <c r="O59" s="49"/>
      <c r="P59" s="49"/>
      <c r="Q59" s="49"/>
      <c r="R59" s="49"/>
      <c r="S59" s="49"/>
      <c r="T59" s="49">
        <f>VLOOKUP(B59,[1]调整到位资金后执行库!$B:$AB,27,FALSE)</f>
        <v>0</v>
      </c>
      <c r="U59" s="49"/>
      <c r="V59" s="49"/>
      <c r="W59" s="49"/>
      <c r="X59" s="49"/>
      <c r="Y59" s="51">
        <v>573.167204</v>
      </c>
      <c r="Z59" s="69">
        <v>100</v>
      </c>
      <c r="AA59" s="69" t="s">
        <v>399</v>
      </c>
      <c r="AB59" s="67" t="s">
        <v>400</v>
      </c>
      <c r="AC59" s="32" t="s">
        <v>393</v>
      </c>
      <c r="AD59" s="32" t="s">
        <v>394</v>
      </c>
      <c r="AE59" s="32" t="s">
        <v>56</v>
      </c>
      <c r="AF59" s="32" t="s">
        <v>57</v>
      </c>
      <c r="AG59" s="32" t="s">
        <v>58</v>
      </c>
      <c r="AH59" s="87">
        <v>1</v>
      </c>
      <c r="AI59" s="91">
        <v>564.427105</v>
      </c>
      <c r="AJ59" s="89">
        <f t="shared" si="3"/>
        <v>0.984751222786292</v>
      </c>
      <c r="AK59" s="90" t="s">
        <v>68</v>
      </c>
      <c r="AL59" s="32"/>
    </row>
    <row r="60" s="1" customFormat="1" ht="199.8" spans="1:38">
      <c r="A60" s="30">
        <v>53</v>
      </c>
      <c r="B60" s="31" t="s">
        <v>401</v>
      </c>
      <c r="C60" s="32" t="s">
        <v>46</v>
      </c>
      <c r="D60" s="32" t="s">
        <v>47</v>
      </c>
      <c r="E60" s="32" t="s">
        <v>402</v>
      </c>
      <c r="F60" s="30" t="s">
        <v>49</v>
      </c>
      <c r="G60" s="33">
        <v>45717</v>
      </c>
      <c r="H60" s="33">
        <v>45901</v>
      </c>
      <c r="I60" s="32" t="s">
        <v>403</v>
      </c>
      <c r="J60" s="32" t="s">
        <v>404</v>
      </c>
      <c r="K60" s="49">
        <v>102</v>
      </c>
      <c r="L60" s="49">
        <v>0</v>
      </c>
      <c r="M60" s="49"/>
      <c r="N60" s="49">
        <v>102</v>
      </c>
      <c r="O60" s="49"/>
      <c r="P60" s="49">
        <v>0</v>
      </c>
      <c r="Q60" s="49"/>
      <c r="R60" s="49">
        <v>0</v>
      </c>
      <c r="S60" s="49"/>
      <c r="T60" s="49">
        <f>VLOOKUP(B60,[1]调整到位资金后执行库!$B:$AB,27,FALSE)</f>
        <v>0</v>
      </c>
      <c r="U60" s="49"/>
      <c r="V60" s="49">
        <v>0</v>
      </c>
      <c r="W60" s="49">
        <v>0</v>
      </c>
      <c r="X60" s="49"/>
      <c r="Y60" s="50">
        <v>102</v>
      </c>
      <c r="Z60" s="66">
        <v>451</v>
      </c>
      <c r="AA60" s="69" t="s">
        <v>405</v>
      </c>
      <c r="AB60" s="32" t="s">
        <v>406</v>
      </c>
      <c r="AC60" s="32" t="s">
        <v>393</v>
      </c>
      <c r="AD60" s="32" t="s">
        <v>394</v>
      </c>
      <c r="AE60" s="32" t="s">
        <v>56</v>
      </c>
      <c r="AF60" s="32" t="s">
        <v>57</v>
      </c>
      <c r="AG60" s="32" t="s">
        <v>58</v>
      </c>
      <c r="AH60" s="87">
        <v>1</v>
      </c>
      <c r="AI60" s="93">
        <v>97.68544</v>
      </c>
      <c r="AJ60" s="89">
        <f t="shared" si="3"/>
        <v>0.957700392156863</v>
      </c>
      <c r="AK60" s="90" t="s">
        <v>68</v>
      </c>
      <c r="AL60" s="32"/>
    </row>
    <row r="61" s="1" customFormat="1" ht="199.8" spans="1:38">
      <c r="A61" s="30">
        <v>54</v>
      </c>
      <c r="B61" s="31" t="s">
        <v>407</v>
      </c>
      <c r="C61" s="32" t="s">
        <v>46</v>
      </c>
      <c r="D61" s="32" t="s">
        <v>47</v>
      </c>
      <c r="E61" s="32" t="s">
        <v>408</v>
      </c>
      <c r="F61" s="30" t="s">
        <v>49</v>
      </c>
      <c r="G61" s="33">
        <v>45717</v>
      </c>
      <c r="H61" s="33">
        <v>45901</v>
      </c>
      <c r="I61" s="32" t="s">
        <v>409</v>
      </c>
      <c r="J61" s="32" t="s">
        <v>404</v>
      </c>
      <c r="K61" s="49">
        <v>102</v>
      </c>
      <c r="L61" s="49">
        <v>0</v>
      </c>
      <c r="M61" s="49"/>
      <c r="N61" s="49">
        <v>102</v>
      </c>
      <c r="O61" s="49"/>
      <c r="P61" s="49">
        <v>0</v>
      </c>
      <c r="Q61" s="49"/>
      <c r="R61" s="49">
        <v>0</v>
      </c>
      <c r="S61" s="49"/>
      <c r="T61" s="49">
        <f>VLOOKUP(B61,[1]调整到位资金后执行库!$B:$AB,27,FALSE)</f>
        <v>0</v>
      </c>
      <c r="U61" s="49"/>
      <c r="V61" s="49">
        <v>0</v>
      </c>
      <c r="W61" s="49">
        <v>0</v>
      </c>
      <c r="X61" s="49"/>
      <c r="Y61" s="50">
        <v>102</v>
      </c>
      <c r="Z61" s="66">
        <v>341</v>
      </c>
      <c r="AA61" s="69" t="s">
        <v>405</v>
      </c>
      <c r="AB61" s="32" t="s">
        <v>406</v>
      </c>
      <c r="AC61" s="32" t="s">
        <v>393</v>
      </c>
      <c r="AD61" s="32" t="s">
        <v>394</v>
      </c>
      <c r="AE61" s="32" t="s">
        <v>56</v>
      </c>
      <c r="AF61" s="32" t="s">
        <v>57</v>
      </c>
      <c r="AG61" s="32" t="s">
        <v>58</v>
      </c>
      <c r="AH61" s="87">
        <v>1</v>
      </c>
      <c r="AI61" s="91">
        <v>97.852623</v>
      </c>
      <c r="AJ61" s="89">
        <f t="shared" si="3"/>
        <v>0.959339441176471</v>
      </c>
      <c r="AK61" s="90" t="s">
        <v>68</v>
      </c>
      <c r="AL61" s="32"/>
    </row>
    <row r="62" s="1" customFormat="1" ht="133.2" spans="1:38">
      <c r="A62" s="30">
        <v>55</v>
      </c>
      <c r="B62" s="31" t="s">
        <v>410</v>
      </c>
      <c r="C62" s="32" t="s">
        <v>46</v>
      </c>
      <c r="D62" s="32" t="s">
        <v>47</v>
      </c>
      <c r="E62" s="34" t="s">
        <v>411</v>
      </c>
      <c r="F62" s="30" t="s">
        <v>49</v>
      </c>
      <c r="G62" s="33">
        <v>45839</v>
      </c>
      <c r="H62" s="33">
        <v>45901</v>
      </c>
      <c r="I62" s="32" t="s">
        <v>412</v>
      </c>
      <c r="J62" s="32" t="s">
        <v>413</v>
      </c>
      <c r="K62" s="49">
        <v>346</v>
      </c>
      <c r="L62" s="49"/>
      <c r="M62" s="49"/>
      <c r="N62" s="49"/>
      <c r="O62" s="49"/>
      <c r="P62" s="49"/>
      <c r="Q62" s="49">
        <v>346</v>
      </c>
      <c r="R62" s="49"/>
      <c r="S62" s="49"/>
      <c r="T62" s="49">
        <f>VLOOKUP(B62,[1]调整到位资金后执行库!$B:$AB,27,FALSE)</f>
        <v>0</v>
      </c>
      <c r="U62" s="49"/>
      <c r="V62" s="49"/>
      <c r="W62" s="49"/>
      <c r="X62" s="49"/>
      <c r="Y62" s="68">
        <v>346</v>
      </c>
      <c r="Z62" s="69">
        <v>201</v>
      </c>
      <c r="AA62" s="69" t="s">
        <v>414</v>
      </c>
      <c r="AB62" s="32" t="s">
        <v>415</v>
      </c>
      <c r="AC62" s="32" t="s">
        <v>393</v>
      </c>
      <c r="AD62" s="32" t="s">
        <v>394</v>
      </c>
      <c r="AE62" s="32" t="s">
        <v>163</v>
      </c>
      <c r="AF62" s="32" t="s">
        <v>164</v>
      </c>
      <c r="AG62" s="32" t="s">
        <v>58</v>
      </c>
      <c r="AH62" s="87">
        <v>1</v>
      </c>
      <c r="AI62" s="91">
        <v>335.667651</v>
      </c>
      <c r="AJ62" s="89">
        <f t="shared" si="3"/>
        <v>0.970137719653179</v>
      </c>
      <c r="AK62" s="90" t="s">
        <v>68</v>
      </c>
      <c r="AL62" s="32"/>
    </row>
    <row r="63" s="1" customFormat="1" ht="199.8" spans="1:38">
      <c r="A63" s="30">
        <v>56</v>
      </c>
      <c r="B63" s="31" t="s">
        <v>416</v>
      </c>
      <c r="C63" s="32" t="s">
        <v>46</v>
      </c>
      <c r="D63" s="32" t="s">
        <v>87</v>
      </c>
      <c r="E63" s="32" t="s">
        <v>417</v>
      </c>
      <c r="F63" s="30" t="s">
        <v>49</v>
      </c>
      <c r="G63" s="33">
        <v>45748</v>
      </c>
      <c r="H63" s="33">
        <v>45931</v>
      </c>
      <c r="I63" s="32" t="s">
        <v>418</v>
      </c>
      <c r="J63" s="32" t="s">
        <v>419</v>
      </c>
      <c r="K63" s="49">
        <v>41.85</v>
      </c>
      <c r="L63" s="49">
        <v>0</v>
      </c>
      <c r="M63" s="49"/>
      <c r="N63" s="49">
        <v>0</v>
      </c>
      <c r="O63" s="49"/>
      <c r="P63" s="49">
        <v>0</v>
      </c>
      <c r="Q63" s="49"/>
      <c r="R63" s="49">
        <v>0</v>
      </c>
      <c r="S63" s="49"/>
      <c r="T63" s="49">
        <f>VLOOKUP(B63,[1]调整到位资金后执行库!$B:$AB,27,FALSE)</f>
        <v>0</v>
      </c>
      <c r="U63" s="49"/>
      <c r="V63" s="49">
        <v>41.85</v>
      </c>
      <c r="W63" s="49">
        <v>0</v>
      </c>
      <c r="X63" s="49"/>
      <c r="Y63" s="50">
        <v>41.85</v>
      </c>
      <c r="Z63" s="66">
        <v>27</v>
      </c>
      <c r="AA63" s="69" t="s">
        <v>420</v>
      </c>
      <c r="AB63" s="32" t="s">
        <v>421</v>
      </c>
      <c r="AC63" s="32" t="s">
        <v>393</v>
      </c>
      <c r="AD63" s="32" t="s">
        <v>394</v>
      </c>
      <c r="AE63" s="32" t="s">
        <v>56</v>
      </c>
      <c r="AF63" s="32" t="s">
        <v>57</v>
      </c>
      <c r="AG63" s="32" t="s">
        <v>58</v>
      </c>
      <c r="AH63" s="87">
        <v>1</v>
      </c>
      <c r="AI63" s="91">
        <v>41.85</v>
      </c>
      <c r="AJ63" s="89">
        <f t="shared" ref="AJ63:AJ70" si="4">AI63/Y63</f>
        <v>1</v>
      </c>
      <c r="AK63" s="90" t="s">
        <v>68</v>
      </c>
      <c r="AL63" s="32"/>
    </row>
    <row r="64" s="1" customFormat="1" ht="199.8" spans="1:38">
      <c r="A64" s="30">
        <v>57</v>
      </c>
      <c r="B64" s="31" t="s">
        <v>422</v>
      </c>
      <c r="C64" s="32" t="s">
        <v>46</v>
      </c>
      <c r="D64" s="32" t="s">
        <v>87</v>
      </c>
      <c r="E64" s="32" t="s">
        <v>423</v>
      </c>
      <c r="F64" s="30" t="s">
        <v>49</v>
      </c>
      <c r="G64" s="33">
        <v>45717</v>
      </c>
      <c r="H64" s="33">
        <v>45901</v>
      </c>
      <c r="I64" s="32" t="s">
        <v>412</v>
      </c>
      <c r="J64" s="32" t="s">
        <v>424</v>
      </c>
      <c r="K64" s="49">
        <v>540</v>
      </c>
      <c r="L64" s="48">
        <v>467.16</v>
      </c>
      <c r="M64" s="49">
        <v>26</v>
      </c>
      <c r="N64" s="49">
        <v>0</v>
      </c>
      <c r="O64" s="49"/>
      <c r="P64" s="49">
        <v>0</v>
      </c>
      <c r="Q64" s="49"/>
      <c r="R64" s="49">
        <v>0</v>
      </c>
      <c r="S64" s="49"/>
      <c r="T64" s="49">
        <f>VLOOKUP(B64,[1]调整到位资金后执行库!$B:$AB,27,FALSE)</f>
        <v>0</v>
      </c>
      <c r="U64" s="49"/>
      <c r="V64" s="49">
        <v>0</v>
      </c>
      <c r="W64" s="49">
        <v>0</v>
      </c>
      <c r="X64" s="49"/>
      <c r="Y64" s="52">
        <v>493.16</v>
      </c>
      <c r="Z64" s="66">
        <v>100</v>
      </c>
      <c r="AA64" s="72" t="s">
        <v>425</v>
      </c>
      <c r="AB64" s="32" t="s">
        <v>426</v>
      </c>
      <c r="AC64" s="32" t="s">
        <v>393</v>
      </c>
      <c r="AD64" s="32" t="s">
        <v>394</v>
      </c>
      <c r="AE64" s="32" t="s">
        <v>56</v>
      </c>
      <c r="AF64" s="32" t="s">
        <v>57</v>
      </c>
      <c r="AG64" s="32" t="s">
        <v>58</v>
      </c>
      <c r="AH64" s="87">
        <v>1</v>
      </c>
      <c r="AI64" s="93">
        <v>484.400836</v>
      </c>
      <c r="AJ64" s="89">
        <f t="shared" si="4"/>
        <v>0.982238697380161</v>
      </c>
      <c r="AK64" s="90" t="s">
        <v>68</v>
      </c>
      <c r="AL64" s="32"/>
    </row>
    <row r="65" s="1" customFormat="1" ht="199.8" spans="1:38">
      <c r="A65" s="30">
        <v>58</v>
      </c>
      <c r="B65" s="31" t="s">
        <v>427</v>
      </c>
      <c r="C65" s="32" t="s">
        <v>46</v>
      </c>
      <c r="D65" s="32" t="s">
        <v>366</v>
      </c>
      <c r="E65" s="32" t="s">
        <v>428</v>
      </c>
      <c r="F65" s="30" t="s">
        <v>49</v>
      </c>
      <c r="G65" s="33">
        <v>45658</v>
      </c>
      <c r="H65" s="33">
        <v>45992</v>
      </c>
      <c r="I65" s="32" t="s">
        <v>291</v>
      </c>
      <c r="J65" s="35" t="s">
        <v>429</v>
      </c>
      <c r="K65" s="49">
        <v>2905.334565</v>
      </c>
      <c r="L65" s="49">
        <f>1628.100797-1.818762</f>
        <v>1626.282035</v>
      </c>
      <c r="M65" s="49"/>
      <c r="N65" s="49">
        <f>1218.677703+1.818762</f>
        <v>1220.496465</v>
      </c>
      <c r="O65" s="49">
        <v>6.607715</v>
      </c>
      <c r="P65" s="49">
        <v>0</v>
      </c>
      <c r="Q65" s="49"/>
      <c r="R65" s="49">
        <v>0</v>
      </c>
      <c r="S65" s="49"/>
      <c r="T65" s="49">
        <f>VLOOKUP(B65,[1]调整到位资金后执行库!$B:$AB,27,FALSE)</f>
        <v>0</v>
      </c>
      <c r="U65" s="49"/>
      <c r="V65" s="49">
        <v>0</v>
      </c>
      <c r="W65" s="49">
        <v>0</v>
      </c>
      <c r="X65" s="48">
        <v>51.94835</v>
      </c>
      <c r="Y65" s="66">
        <v>2853.386215</v>
      </c>
      <c r="Z65" s="50">
        <v>18362</v>
      </c>
      <c r="AA65" s="69" t="s">
        <v>430</v>
      </c>
      <c r="AB65" s="32" t="s">
        <v>431</v>
      </c>
      <c r="AC65" s="32" t="s">
        <v>432</v>
      </c>
      <c r="AD65" s="32" t="s">
        <v>433</v>
      </c>
      <c r="AE65" s="32" t="s">
        <v>432</v>
      </c>
      <c r="AF65" s="32" t="s">
        <v>433</v>
      </c>
      <c r="AG65" s="32" t="s">
        <v>142</v>
      </c>
      <c r="AH65" s="87">
        <v>1</v>
      </c>
      <c r="AI65" s="91">
        <v>2829.519665</v>
      </c>
      <c r="AJ65" s="89">
        <f t="shared" si="4"/>
        <v>0.991635709924392</v>
      </c>
      <c r="AK65" s="90" t="s">
        <v>68</v>
      </c>
      <c r="AL65" s="35"/>
    </row>
    <row r="66" s="1" customFormat="1" ht="266.4" spans="1:38">
      <c r="A66" s="30">
        <v>59</v>
      </c>
      <c r="B66" s="31" t="s">
        <v>434</v>
      </c>
      <c r="C66" s="32" t="s">
        <v>46</v>
      </c>
      <c r="D66" s="32" t="s">
        <v>47</v>
      </c>
      <c r="E66" s="35" t="s">
        <v>435</v>
      </c>
      <c r="F66" s="30" t="s">
        <v>49</v>
      </c>
      <c r="G66" s="33">
        <v>45870</v>
      </c>
      <c r="H66" s="33">
        <v>45962</v>
      </c>
      <c r="I66" s="32" t="s">
        <v>436</v>
      </c>
      <c r="J66" s="35" t="s">
        <v>437</v>
      </c>
      <c r="K66" s="49">
        <v>571.85</v>
      </c>
      <c r="L66" s="49"/>
      <c r="M66" s="49"/>
      <c r="N66" s="49"/>
      <c r="O66" s="49">
        <v>498.283756</v>
      </c>
      <c r="P66" s="49">
        <v>0</v>
      </c>
      <c r="Q66" s="49"/>
      <c r="R66" s="49">
        <v>0</v>
      </c>
      <c r="S66" s="49"/>
      <c r="T66" s="49">
        <f>VLOOKUP(B66,[1]调整到位资金后执行库!$B:$AB,27,FALSE)</f>
        <v>0</v>
      </c>
      <c r="U66" s="49"/>
      <c r="V66" s="49">
        <v>0</v>
      </c>
      <c r="W66" s="49">
        <v>0</v>
      </c>
      <c r="X66" s="49"/>
      <c r="Y66" s="50">
        <v>498.283756</v>
      </c>
      <c r="Z66" s="50">
        <v>524</v>
      </c>
      <c r="AA66" s="69" t="s">
        <v>438</v>
      </c>
      <c r="AB66" s="32" t="s">
        <v>270</v>
      </c>
      <c r="AC66" s="32" t="s">
        <v>163</v>
      </c>
      <c r="AD66" s="32" t="s">
        <v>164</v>
      </c>
      <c r="AE66" s="32" t="s">
        <v>163</v>
      </c>
      <c r="AF66" s="32" t="s">
        <v>164</v>
      </c>
      <c r="AG66" s="32" t="s">
        <v>58</v>
      </c>
      <c r="AH66" s="87">
        <v>1</v>
      </c>
      <c r="AI66" s="91">
        <v>498.283756</v>
      </c>
      <c r="AJ66" s="89">
        <f t="shared" si="4"/>
        <v>1</v>
      </c>
      <c r="AK66" s="90" t="s">
        <v>68</v>
      </c>
      <c r="AL66" s="32"/>
    </row>
    <row r="67" s="1" customFormat="1" ht="199.8" spans="1:38">
      <c r="A67" s="30">
        <v>60</v>
      </c>
      <c r="B67" s="31" t="s">
        <v>439</v>
      </c>
      <c r="C67" s="32" t="s">
        <v>61</v>
      </c>
      <c r="D67" s="32" t="s">
        <v>440</v>
      </c>
      <c r="E67" s="32" t="s">
        <v>441</v>
      </c>
      <c r="F67" s="30" t="s">
        <v>89</v>
      </c>
      <c r="G67" s="33">
        <v>45870</v>
      </c>
      <c r="H67" s="33">
        <v>45989</v>
      </c>
      <c r="I67" s="32" t="s">
        <v>111</v>
      </c>
      <c r="J67" s="32" t="s">
        <v>442</v>
      </c>
      <c r="K67" s="49">
        <v>398</v>
      </c>
      <c r="L67" s="49"/>
      <c r="M67" s="49"/>
      <c r="N67" s="49"/>
      <c r="O67" s="49">
        <v>358</v>
      </c>
      <c r="P67" s="49"/>
      <c r="Q67" s="49"/>
      <c r="R67" s="49"/>
      <c r="S67" s="49"/>
      <c r="T67" s="49">
        <f>VLOOKUP(B67,[1]调整到位资金后执行库!$B:$AB,27,FALSE)</f>
        <v>0</v>
      </c>
      <c r="U67" s="49"/>
      <c r="V67" s="49"/>
      <c r="W67" s="49"/>
      <c r="X67" s="49"/>
      <c r="Y67" s="68">
        <v>358</v>
      </c>
      <c r="Z67" s="69">
        <v>665</v>
      </c>
      <c r="AA67" s="69" t="s">
        <v>161</v>
      </c>
      <c r="AB67" s="32" t="s">
        <v>162</v>
      </c>
      <c r="AC67" s="32" t="s">
        <v>163</v>
      </c>
      <c r="AD67" s="32" t="s">
        <v>164</v>
      </c>
      <c r="AE67" s="32" t="s">
        <v>163</v>
      </c>
      <c r="AF67" s="32" t="s">
        <v>164</v>
      </c>
      <c r="AG67" s="32" t="s">
        <v>58</v>
      </c>
      <c r="AH67" s="87">
        <v>1</v>
      </c>
      <c r="AI67" s="91">
        <v>337.569699</v>
      </c>
      <c r="AJ67" s="89">
        <f t="shared" si="4"/>
        <v>0.942932120111732</v>
      </c>
      <c r="AK67" s="90" t="s">
        <v>68</v>
      </c>
      <c r="AL67" s="32"/>
    </row>
    <row r="68" s="1" customFormat="1" ht="155.4" spans="1:38">
      <c r="A68" s="30">
        <v>61</v>
      </c>
      <c r="B68" s="31" t="s">
        <v>443</v>
      </c>
      <c r="C68" s="32" t="s">
        <v>46</v>
      </c>
      <c r="D68" s="32" t="s">
        <v>47</v>
      </c>
      <c r="E68" s="35" t="s">
        <v>444</v>
      </c>
      <c r="F68" s="30" t="s">
        <v>49</v>
      </c>
      <c r="G68" s="33">
        <v>45748</v>
      </c>
      <c r="H68" s="33">
        <v>45931</v>
      </c>
      <c r="I68" s="32" t="s">
        <v>445</v>
      </c>
      <c r="J68" s="32" t="s">
        <v>446</v>
      </c>
      <c r="K68" s="49">
        <v>1382.27</v>
      </c>
      <c r="L68" s="48"/>
      <c r="M68" s="48"/>
      <c r="N68" s="48">
        <v>12.107799</v>
      </c>
      <c r="O68" s="49">
        <v>1291.974877</v>
      </c>
      <c r="P68" s="49">
        <v>0</v>
      </c>
      <c r="Q68" s="49"/>
      <c r="R68" s="49">
        <v>0</v>
      </c>
      <c r="S68" s="49"/>
      <c r="T68" s="49">
        <f>VLOOKUP(B68,[1]调整到位资金后执行库!$B:$AB,27,FALSE)</f>
        <v>0</v>
      </c>
      <c r="U68" s="49"/>
      <c r="V68" s="49">
        <v>0</v>
      </c>
      <c r="W68" s="49">
        <v>0</v>
      </c>
      <c r="X68" s="49"/>
      <c r="Y68" s="50">
        <v>1304.082676</v>
      </c>
      <c r="Z68" s="66">
        <v>236</v>
      </c>
      <c r="AA68" s="69" t="s">
        <v>447</v>
      </c>
      <c r="AB68" s="32" t="s">
        <v>448</v>
      </c>
      <c r="AC68" s="32" t="s">
        <v>163</v>
      </c>
      <c r="AD68" s="32" t="s">
        <v>164</v>
      </c>
      <c r="AE68" s="32" t="s">
        <v>163</v>
      </c>
      <c r="AF68" s="32" t="s">
        <v>164</v>
      </c>
      <c r="AG68" s="32" t="s">
        <v>58</v>
      </c>
      <c r="AH68" s="87">
        <v>1</v>
      </c>
      <c r="AI68" s="91">
        <v>1291.974877</v>
      </c>
      <c r="AJ68" s="89">
        <f t="shared" si="4"/>
        <v>0.990715466723983</v>
      </c>
      <c r="AK68" s="90" t="s">
        <v>68</v>
      </c>
      <c r="AL68" s="32"/>
    </row>
    <row r="69" s="1" customFormat="1" ht="133.2" spans="1:38">
      <c r="A69" s="30">
        <v>62</v>
      </c>
      <c r="B69" s="31" t="s">
        <v>449</v>
      </c>
      <c r="C69" s="32" t="s">
        <v>46</v>
      </c>
      <c r="D69" s="32" t="s">
        <v>47</v>
      </c>
      <c r="E69" s="34" t="s">
        <v>450</v>
      </c>
      <c r="F69" s="30" t="s">
        <v>49</v>
      </c>
      <c r="G69" s="33">
        <v>45900</v>
      </c>
      <c r="H69" s="33">
        <v>45991</v>
      </c>
      <c r="I69" s="32" t="s">
        <v>261</v>
      </c>
      <c r="J69" s="35" t="s">
        <v>451</v>
      </c>
      <c r="K69" s="49">
        <v>1518.02</v>
      </c>
      <c r="L69" s="49"/>
      <c r="M69" s="49">
        <v>1440</v>
      </c>
      <c r="N69" s="49"/>
      <c r="O69" s="49"/>
      <c r="P69" s="49"/>
      <c r="Q69" s="49"/>
      <c r="R69" s="49"/>
      <c r="S69" s="49"/>
      <c r="T69" s="49">
        <f>VLOOKUP(B69,[1]调整到位资金后执行库!$B:$AB,27,FALSE)</f>
        <v>0</v>
      </c>
      <c r="U69" s="49"/>
      <c r="V69" s="49"/>
      <c r="W69" s="49"/>
      <c r="X69" s="49"/>
      <c r="Y69" s="68">
        <v>1440</v>
      </c>
      <c r="Z69" s="69">
        <v>530</v>
      </c>
      <c r="AA69" s="69" t="s">
        <v>161</v>
      </c>
      <c r="AB69" s="32" t="s">
        <v>162</v>
      </c>
      <c r="AC69" s="32" t="s">
        <v>163</v>
      </c>
      <c r="AD69" s="32" t="s">
        <v>164</v>
      </c>
      <c r="AE69" s="32" t="s">
        <v>163</v>
      </c>
      <c r="AF69" s="32" t="s">
        <v>164</v>
      </c>
      <c r="AG69" s="32" t="s">
        <v>58</v>
      </c>
      <c r="AH69" s="87">
        <v>1</v>
      </c>
      <c r="AI69" s="91">
        <v>1165.1921</v>
      </c>
      <c r="AJ69" s="89">
        <f t="shared" si="4"/>
        <v>0.809161180555556</v>
      </c>
      <c r="AK69" s="90" t="s">
        <v>68</v>
      </c>
      <c r="AL69" s="32"/>
    </row>
    <row r="70" s="1" customFormat="1" ht="155.4" spans="1:38">
      <c r="A70" s="30">
        <v>63</v>
      </c>
      <c r="B70" s="31" t="s">
        <v>452</v>
      </c>
      <c r="C70" s="32" t="s">
        <v>46</v>
      </c>
      <c r="D70" s="34" t="s">
        <v>87</v>
      </c>
      <c r="E70" s="32" t="s">
        <v>453</v>
      </c>
      <c r="F70" s="30" t="s">
        <v>89</v>
      </c>
      <c r="G70" s="33">
        <v>45778</v>
      </c>
      <c r="H70" s="33">
        <v>45932</v>
      </c>
      <c r="I70" s="32" t="s">
        <v>454</v>
      </c>
      <c r="J70" s="32" t="s">
        <v>455</v>
      </c>
      <c r="K70" s="49">
        <v>398</v>
      </c>
      <c r="L70" s="49"/>
      <c r="M70" s="49">
        <v>358</v>
      </c>
      <c r="N70" s="49"/>
      <c r="O70" s="49"/>
      <c r="P70" s="49"/>
      <c r="Q70" s="49"/>
      <c r="R70" s="49"/>
      <c r="S70" s="49"/>
      <c r="T70" s="49">
        <f>VLOOKUP(B70,[1]调整到位资金后执行库!$B:$AB,27,FALSE)</f>
        <v>0</v>
      </c>
      <c r="U70" s="49"/>
      <c r="V70" s="49"/>
      <c r="W70" s="49"/>
      <c r="X70" s="49"/>
      <c r="Y70" s="68">
        <v>358</v>
      </c>
      <c r="Z70" s="69">
        <v>33</v>
      </c>
      <c r="AA70" s="69" t="s">
        <v>456</v>
      </c>
      <c r="AB70" s="32" t="s">
        <v>457</v>
      </c>
      <c r="AC70" s="32" t="s">
        <v>458</v>
      </c>
      <c r="AD70" s="32" t="s">
        <v>459</v>
      </c>
      <c r="AE70" s="32" t="s">
        <v>129</v>
      </c>
      <c r="AF70" s="32" t="s">
        <v>130</v>
      </c>
      <c r="AG70" s="32" t="s">
        <v>131</v>
      </c>
      <c r="AH70" s="87">
        <v>0.9</v>
      </c>
      <c r="AI70" s="91">
        <v>269.3</v>
      </c>
      <c r="AJ70" s="89">
        <f t="shared" si="4"/>
        <v>0.752234636871508</v>
      </c>
      <c r="AK70" s="90" t="s">
        <v>59</v>
      </c>
      <c r="AL70" s="32"/>
    </row>
    <row r="71" s="1" customFormat="1" ht="133.2" spans="1:38">
      <c r="A71" s="30">
        <v>64</v>
      </c>
      <c r="B71" s="31" t="s">
        <v>460</v>
      </c>
      <c r="C71" s="32" t="s">
        <v>157</v>
      </c>
      <c r="D71" s="32" t="s">
        <v>158</v>
      </c>
      <c r="E71" s="32" t="s">
        <v>461</v>
      </c>
      <c r="F71" s="30" t="s">
        <v>49</v>
      </c>
      <c r="G71" s="33">
        <v>45717</v>
      </c>
      <c r="H71" s="33">
        <v>45931</v>
      </c>
      <c r="I71" s="32" t="s">
        <v>458</v>
      </c>
      <c r="J71" s="32" t="s">
        <v>462</v>
      </c>
      <c r="K71" s="49">
        <v>20</v>
      </c>
      <c r="L71" s="49">
        <v>20</v>
      </c>
      <c r="M71" s="49"/>
      <c r="N71" s="49">
        <v>0</v>
      </c>
      <c r="O71" s="49"/>
      <c r="P71" s="49">
        <v>0</v>
      </c>
      <c r="Q71" s="49"/>
      <c r="R71" s="49">
        <v>0</v>
      </c>
      <c r="S71" s="49"/>
      <c r="T71" s="49">
        <f>VLOOKUP(B71,[1]调整到位资金后执行库!$B:$AB,27,FALSE)</f>
        <v>0</v>
      </c>
      <c r="U71" s="49"/>
      <c r="V71" s="49">
        <v>0</v>
      </c>
      <c r="W71" s="49">
        <v>0</v>
      </c>
      <c r="X71" s="49"/>
      <c r="Y71" s="50">
        <v>20</v>
      </c>
      <c r="Z71" s="66">
        <v>20</v>
      </c>
      <c r="AA71" s="69" t="s">
        <v>161</v>
      </c>
      <c r="AB71" s="32" t="s">
        <v>162</v>
      </c>
      <c r="AC71" s="32" t="s">
        <v>458</v>
      </c>
      <c r="AD71" s="32" t="s">
        <v>459</v>
      </c>
      <c r="AE71" s="32" t="s">
        <v>163</v>
      </c>
      <c r="AF71" s="32" t="s">
        <v>164</v>
      </c>
      <c r="AG71" s="32" t="s">
        <v>58</v>
      </c>
      <c r="AH71" s="87">
        <v>1</v>
      </c>
      <c r="AI71" s="91">
        <v>17.671452</v>
      </c>
      <c r="AJ71" s="89">
        <f t="shared" ref="AJ71:AJ82" si="5">AI71/Y71</f>
        <v>0.8835726</v>
      </c>
      <c r="AK71" s="90" t="s">
        <v>68</v>
      </c>
      <c r="AL71" s="32"/>
    </row>
    <row r="72" s="1" customFormat="1" ht="111" spans="1:38">
      <c r="A72" s="30">
        <v>65</v>
      </c>
      <c r="B72" s="31" t="s">
        <v>463</v>
      </c>
      <c r="C72" s="32" t="s">
        <v>61</v>
      </c>
      <c r="D72" s="32" t="s">
        <v>70</v>
      </c>
      <c r="E72" s="32" t="s">
        <v>464</v>
      </c>
      <c r="F72" s="30" t="s">
        <v>49</v>
      </c>
      <c r="G72" s="33">
        <v>45717</v>
      </c>
      <c r="H72" s="33">
        <v>45901</v>
      </c>
      <c r="I72" s="32" t="s">
        <v>465</v>
      </c>
      <c r="J72" s="32" t="s">
        <v>466</v>
      </c>
      <c r="K72" s="49">
        <v>390</v>
      </c>
      <c r="L72" s="49">
        <v>0</v>
      </c>
      <c r="M72" s="49"/>
      <c r="N72" s="49">
        <v>0</v>
      </c>
      <c r="O72" s="49"/>
      <c r="P72" s="49">
        <v>0</v>
      </c>
      <c r="Q72" s="49"/>
      <c r="R72" s="49">
        <v>390</v>
      </c>
      <c r="S72" s="49"/>
      <c r="T72" s="49"/>
      <c r="U72" s="49"/>
      <c r="V72" s="49">
        <v>0</v>
      </c>
      <c r="W72" s="49">
        <v>0</v>
      </c>
      <c r="X72" s="49"/>
      <c r="Y72" s="50">
        <v>390</v>
      </c>
      <c r="Z72" s="66">
        <v>259</v>
      </c>
      <c r="AA72" s="69" t="s">
        <v>467</v>
      </c>
      <c r="AB72" s="32" t="s">
        <v>468</v>
      </c>
      <c r="AC72" s="32" t="s">
        <v>458</v>
      </c>
      <c r="AD72" s="32" t="s">
        <v>459</v>
      </c>
      <c r="AE72" s="32" t="s">
        <v>149</v>
      </c>
      <c r="AF72" s="32" t="s">
        <v>150</v>
      </c>
      <c r="AG72" s="32" t="s">
        <v>142</v>
      </c>
      <c r="AH72" s="87">
        <v>1</v>
      </c>
      <c r="AI72" s="91">
        <v>367.506929</v>
      </c>
      <c r="AJ72" s="89">
        <f t="shared" si="5"/>
        <v>0.942325458974359</v>
      </c>
      <c r="AK72" s="90" t="s">
        <v>68</v>
      </c>
      <c r="AL72" s="32"/>
    </row>
    <row r="73" s="1" customFormat="1" ht="111" spans="1:38">
      <c r="A73" s="30">
        <v>66</v>
      </c>
      <c r="B73" s="31" t="s">
        <v>469</v>
      </c>
      <c r="C73" s="32" t="s">
        <v>61</v>
      </c>
      <c r="D73" s="32" t="s">
        <v>70</v>
      </c>
      <c r="E73" s="32" t="s">
        <v>470</v>
      </c>
      <c r="F73" s="30" t="s">
        <v>49</v>
      </c>
      <c r="G73" s="33">
        <v>45717</v>
      </c>
      <c r="H73" s="33">
        <v>45901</v>
      </c>
      <c r="I73" s="32" t="s">
        <v>471</v>
      </c>
      <c r="J73" s="32" t="s">
        <v>466</v>
      </c>
      <c r="K73" s="49">
        <v>347</v>
      </c>
      <c r="L73" s="49">
        <v>0</v>
      </c>
      <c r="M73" s="49"/>
      <c r="N73" s="49">
        <v>0</v>
      </c>
      <c r="O73" s="49"/>
      <c r="P73" s="49">
        <v>0</v>
      </c>
      <c r="Q73" s="49"/>
      <c r="R73" s="49">
        <v>347</v>
      </c>
      <c r="S73" s="49"/>
      <c r="T73" s="49"/>
      <c r="U73" s="49"/>
      <c r="V73" s="49">
        <v>0</v>
      </c>
      <c r="W73" s="49">
        <v>0</v>
      </c>
      <c r="X73" s="49"/>
      <c r="Y73" s="50">
        <v>347</v>
      </c>
      <c r="Z73" s="66">
        <v>259</v>
      </c>
      <c r="AA73" s="69" t="s">
        <v>472</v>
      </c>
      <c r="AB73" s="32" t="s">
        <v>473</v>
      </c>
      <c r="AC73" s="32" t="s">
        <v>458</v>
      </c>
      <c r="AD73" s="32" t="s">
        <v>459</v>
      </c>
      <c r="AE73" s="32" t="s">
        <v>149</v>
      </c>
      <c r="AF73" s="32" t="s">
        <v>150</v>
      </c>
      <c r="AG73" s="32" t="s">
        <v>142</v>
      </c>
      <c r="AH73" s="87">
        <v>1</v>
      </c>
      <c r="AI73" s="91">
        <v>328.022201</v>
      </c>
      <c r="AJ73" s="89">
        <f t="shared" si="5"/>
        <v>0.945308936599424</v>
      </c>
      <c r="AK73" s="90" t="s">
        <v>68</v>
      </c>
      <c r="AL73" s="32"/>
    </row>
    <row r="74" s="1" customFormat="1" ht="155.4" spans="1:38">
      <c r="A74" s="30">
        <v>67</v>
      </c>
      <c r="B74" s="31" t="s">
        <v>474</v>
      </c>
      <c r="C74" s="32" t="s">
        <v>46</v>
      </c>
      <c r="D74" s="32" t="s">
        <v>87</v>
      </c>
      <c r="E74" s="32" t="s">
        <v>475</v>
      </c>
      <c r="F74" s="30" t="s">
        <v>49</v>
      </c>
      <c r="G74" s="33">
        <v>45748</v>
      </c>
      <c r="H74" s="33">
        <v>45931</v>
      </c>
      <c r="I74" s="32" t="s">
        <v>476</v>
      </c>
      <c r="J74" s="32" t="s">
        <v>477</v>
      </c>
      <c r="K74" s="49">
        <v>24.8</v>
      </c>
      <c r="L74" s="49">
        <v>0</v>
      </c>
      <c r="M74" s="49"/>
      <c r="N74" s="49">
        <v>0</v>
      </c>
      <c r="O74" s="49"/>
      <c r="P74" s="49">
        <v>0</v>
      </c>
      <c r="Q74" s="49"/>
      <c r="R74" s="49">
        <v>0</v>
      </c>
      <c r="S74" s="49"/>
      <c r="T74" s="49">
        <f>VLOOKUP(B74,[1]调整到位资金后执行库!$B:$AB,27,FALSE)</f>
        <v>0</v>
      </c>
      <c r="U74" s="49"/>
      <c r="V74" s="49">
        <v>24.8</v>
      </c>
      <c r="W74" s="49">
        <v>0</v>
      </c>
      <c r="X74" s="49"/>
      <c r="Y74" s="50">
        <v>24.8</v>
      </c>
      <c r="Z74" s="66">
        <v>16</v>
      </c>
      <c r="AA74" s="69" t="s">
        <v>478</v>
      </c>
      <c r="AB74" s="32" t="s">
        <v>479</v>
      </c>
      <c r="AC74" s="32" t="s">
        <v>458</v>
      </c>
      <c r="AD74" s="32" t="s">
        <v>459</v>
      </c>
      <c r="AE74" s="32" t="s">
        <v>56</v>
      </c>
      <c r="AF74" s="32" t="s">
        <v>57</v>
      </c>
      <c r="AG74" s="32" t="s">
        <v>58</v>
      </c>
      <c r="AH74" s="87">
        <v>1</v>
      </c>
      <c r="AI74" s="91">
        <v>24.8</v>
      </c>
      <c r="AJ74" s="89">
        <f t="shared" si="5"/>
        <v>1</v>
      </c>
      <c r="AK74" s="90" t="s">
        <v>68</v>
      </c>
      <c r="AL74" s="32"/>
    </row>
    <row r="75" s="1" customFormat="1" ht="222" spans="1:38">
      <c r="A75" s="30">
        <v>68</v>
      </c>
      <c r="B75" s="31" t="s">
        <v>480</v>
      </c>
      <c r="C75" s="32" t="s">
        <v>46</v>
      </c>
      <c r="D75" s="32" t="s">
        <v>47</v>
      </c>
      <c r="E75" s="32" t="s">
        <v>481</v>
      </c>
      <c r="F75" s="30" t="s">
        <v>49</v>
      </c>
      <c r="G75" s="33">
        <v>45717</v>
      </c>
      <c r="H75" s="33">
        <v>45901</v>
      </c>
      <c r="I75" s="32" t="s">
        <v>482</v>
      </c>
      <c r="J75" s="32" t="s">
        <v>483</v>
      </c>
      <c r="K75" s="49">
        <v>102</v>
      </c>
      <c r="L75" s="49">
        <v>0</v>
      </c>
      <c r="M75" s="49"/>
      <c r="N75" s="49">
        <v>92.462647</v>
      </c>
      <c r="O75" s="49"/>
      <c r="P75" s="49">
        <v>0</v>
      </c>
      <c r="Q75" s="49"/>
      <c r="R75" s="49">
        <v>0</v>
      </c>
      <c r="S75" s="49"/>
      <c r="T75" s="49">
        <f>VLOOKUP(B75,[1]调整到位资金后执行库!$B:$AB,27,FALSE)</f>
        <v>0</v>
      </c>
      <c r="U75" s="49"/>
      <c r="V75" s="49">
        <v>0</v>
      </c>
      <c r="W75" s="49">
        <v>0</v>
      </c>
      <c r="X75" s="49"/>
      <c r="Y75" s="66">
        <v>92.462647</v>
      </c>
      <c r="Z75" s="66">
        <v>28</v>
      </c>
      <c r="AA75" s="69" t="s">
        <v>484</v>
      </c>
      <c r="AB75" s="32" t="s">
        <v>485</v>
      </c>
      <c r="AC75" s="32" t="s">
        <v>458</v>
      </c>
      <c r="AD75" s="32" t="s">
        <v>459</v>
      </c>
      <c r="AE75" s="32" t="s">
        <v>129</v>
      </c>
      <c r="AF75" s="32" t="s">
        <v>130</v>
      </c>
      <c r="AG75" s="32" t="s">
        <v>131</v>
      </c>
      <c r="AH75" s="87">
        <v>1</v>
      </c>
      <c r="AI75" s="91">
        <v>89.842647</v>
      </c>
      <c r="AJ75" s="89">
        <f t="shared" si="5"/>
        <v>0.971664233233556</v>
      </c>
      <c r="AK75" s="90" t="s">
        <v>68</v>
      </c>
      <c r="AL75" s="32"/>
    </row>
    <row r="76" s="1" customFormat="1" ht="133.2" spans="1:38">
      <c r="A76" s="30">
        <v>69</v>
      </c>
      <c r="B76" s="31" t="s">
        <v>486</v>
      </c>
      <c r="C76" s="32" t="s">
        <v>46</v>
      </c>
      <c r="D76" s="32" t="s">
        <v>87</v>
      </c>
      <c r="E76" s="32" t="s">
        <v>487</v>
      </c>
      <c r="F76" s="30" t="s">
        <v>89</v>
      </c>
      <c r="G76" s="33">
        <v>45717</v>
      </c>
      <c r="H76" s="33">
        <v>45901</v>
      </c>
      <c r="I76" s="32" t="s">
        <v>488</v>
      </c>
      <c r="J76" s="32" t="s">
        <v>489</v>
      </c>
      <c r="K76" s="49">
        <v>380</v>
      </c>
      <c r="L76" s="49">
        <v>380</v>
      </c>
      <c r="M76" s="49"/>
      <c r="N76" s="49">
        <v>0</v>
      </c>
      <c r="O76" s="49"/>
      <c r="P76" s="49">
        <v>0</v>
      </c>
      <c r="Q76" s="49"/>
      <c r="R76" s="49">
        <v>0</v>
      </c>
      <c r="S76" s="49"/>
      <c r="T76" s="49">
        <f>VLOOKUP(B76,[1]调整到位资金后执行库!$B:$AB,27,FALSE)</f>
        <v>0</v>
      </c>
      <c r="U76" s="49"/>
      <c r="V76" s="49">
        <v>0</v>
      </c>
      <c r="W76" s="49">
        <v>0</v>
      </c>
      <c r="X76" s="49"/>
      <c r="Y76" s="50">
        <v>380</v>
      </c>
      <c r="Z76" s="66">
        <v>206</v>
      </c>
      <c r="AA76" s="69" t="s">
        <v>490</v>
      </c>
      <c r="AB76" s="32" t="s">
        <v>491</v>
      </c>
      <c r="AC76" s="32" t="s">
        <v>458</v>
      </c>
      <c r="AD76" s="32" t="s">
        <v>459</v>
      </c>
      <c r="AE76" s="32" t="s">
        <v>129</v>
      </c>
      <c r="AF76" s="32" t="s">
        <v>130</v>
      </c>
      <c r="AG76" s="32" t="s">
        <v>131</v>
      </c>
      <c r="AH76" s="87">
        <v>1</v>
      </c>
      <c r="AI76" s="91">
        <v>330.076223</v>
      </c>
      <c r="AJ76" s="89">
        <f t="shared" si="5"/>
        <v>0.868621639473684</v>
      </c>
      <c r="AK76" s="90" t="s">
        <v>68</v>
      </c>
      <c r="AL76" s="32"/>
    </row>
    <row r="77" s="1" customFormat="1" ht="333" spans="1:38">
      <c r="A77" s="30">
        <v>70</v>
      </c>
      <c r="B77" s="31" t="s">
        <v>492</v>
      </c>
      <c r="C77" s="32" t="s">
        <v>493</v>
      </c>
      <c r="D77" s="32" t="s">
        <v>493</v>
      </c>
      <c r="E77" s="32" t="s">
        <v>494</v>
      </c>
      <c r="F77" s="30" t="s">
        <v>49</v>
      </c>
      <c r="G77" s="33">
        <v>45658</v>
      </c>
      <c r="H77" s="33">
        <v>45839</v>
      </c>
      <c r="I77" s="32" t="s">
        <v>225</v>
      </c>
      <c r="J77" s="32" t="s">
        <v>495</v>
      </c>
      <c r="K77" s="49">
        <v>49.392</v>
      </c>
      <c r="L77" s="49">
        <v>0</v>
      </c>
      <c r="M77" s="49"/>
      <c r="N77" s="49">
        <v>0</v>
      </c>
      <c r="O77" s="49"/>
      <c r="P77" s="49">
        <v>49.392</v>
      </c>
      <c r="Q77" s="49"/>
      <c r="R77" s="49">
        <v>0</v>
      </c>
      <c r="S77" s="49"/>
      <c r="T77" s="49">
        <f>VLOOKUP(B77,[1]调整到位资金后执行库!$B:$AB,27,FALSE)</f>
        <v>0</v>
      </c>
      <c r="U77" s="49"/>
      <c r="V77" s="49">
        <v>0</v>
      </c>
      <c r="W77" s="49">
        <v>0</v>
      </c>
      <c r="X77" s="49"/>
      <c r="Y77" s="50">
        <v>49.392</v>
      </c>
      <c r="Z77" s="66">
        <v>8232</v>
      </c>
      <c r="AA77" s="69" t="s">
        <v>496</v>
      </c>
      <c r="AB77" s="32" t="s">
        <v>497</v>
      </c>
      <c r="AC77" s="32" t="s">
        <v>341</v>
      </c>
      <c r="AD77" s="32" t="s">
        <v>342</v>
      </c>
      <c r="AE77" s="32" t="s">
        <v>341</v>
      </c>
      <c r="AF77" s="32" t="s">
        <v>342</v>
      </c>
      <c r="AG77" s="32" t="s">
        <v>343</v>
      </c>
      <c r="AH77" s="87">
        <v>1</v>
      </c>
      <c r="AI77" s="91">
        <v>48.5688</v>
      </c>
      <c r="AJ77" s="89">
        <f t="shared" si="5"/>
        <v>0.983333333333333</v>
      </c>
      <c r="AK77" s="90" t="s">
        <v>68</v>
      </c>
      <c r="AL77" s="32"/>
    </row>
    <row r="78" s="1" customFormat="1" ht="133.2" spans="1:38">
      <c r="A78" s="30">
        <v>71</v>
      </c>
      <c r="B78" s="95" t="s">
        <v>498</v>
      </c>
      <c r="C78" s="32" t="s">
        <v>46</v>
      </c>
      <c r="D78" s="96" t="s">
        <v>47</v>
      </c>
      <c r="E78" s="32" t="s">
        <v>499</v>
      </c>
      <c r="F78" s="30" t="s">
        <v>49</v>
      </c>
      <c r="G78" s="33">
        <v>45717</v>
      </c>
      <c r="H78" s="33">
        <v>45931</v>
      </c>
      <c r="I78" s="32" t="s">
        <v>500</v>
      </c>
      <c r="J78" s="32" t="s">
        <v>501</v>
      </c>
      <c r="K78" s="97">
        <v>170</v>
      </c>
      <c r="L78" s="49">
        <v>0</v>
      </c>
      <c r="M78" s="97"/>
      <c r="N78" s="97">
        <v>0</v>
      </c>
      <c r="O78" s="97"/>
      <c r="P78" s="49">
        <v>0</v>
      </c>
      <c r="Q78" s="49"/>
      <c r="R78" s="49">
        <v>170</v>
      </c>
      <c r="S78" s="49"/>
      <c r="T78" s="49"/>
      <c r="U78" s="49"/>
      <c r="V78" s="49">
        <v>0</v>
      </c>
      <c r="W78" s="49">
        <v>0</v>
      </c>
      <c r="X78" s="49"/>
      <c r="Y78" s="50">
        <v>170</v>
      </c>
      <c r="Z78" s="66">
        <v>320</v>
      </c>
      <c r="AA78" s="32" t="s">
        <v>502</v>
      </c>
      <c r="AB78" s="32" t="s">
        <v>503</v>
      </c>
      <c r="AC78" s="32" t="s">
        <v>504</v>
      </c>
      <c r="AD78" s="32" t="s">
        <v>505</v>
      </c>
      <c r="AE78" s="32" t="s">
        <v>149</v>
      </c>
      <c r="AF78" s="32" t="s">
        <v>150</v>
      </c>
      <c r="AG78" s="32" t="s">
        <v>142</v>
      </c>
      <c r="AH78" s="87">
        <v>1</v>
      </c>
      <c r="AI78" s="93">
        <v>154.026131</v>
      </c>
      <c r="AJ78" s="89">
        <f t="shared" si="5"/>
        <v>0.906036064705882</v>
      </c>
      <c r="AK78" s="90" t="s">
        <v>68</v>
      </c>
      <c r="AL78" s="32"/>
    </row>
    <row r="79" s="1" customFormat="1" ht="399.6" spans="1:38">
      <c r="A79" s="30">
        <v>72</v>
      </c>
      <c r="B79" s="31" t="s">
        <v>506</v>
      </c>
      <c r="C79" s="32" t="s">
        <v>61</v>
      </c>
      <c r="D79" s="32" t="s">
        <v>62</v>
      </c>
      <c r="E79" s="34" t="s">
        <v>507</v>
      </c>
      <c r="F79" s="30" t="s">
        <v>49</v>
      </c>
      <c r="G79" s="33">
        <v>45717</v>
      </c>
      <c r="H79" s="33">
        <v>45931</v>
      </c>
      <c r="I79" s="32" t="s">
        <v>508</v>
      </c>
      <c r="J79" s="32" t="s">
        <v>509</v>
      </c>
      <c r="K79" s="49">
        <v>300</v>
      </c>
      <c r="L79" s="49"/>
      <c r="M79" s="53">
        <v>281.832796</v>
      </c>
      <c r="N79" s="49"/>
      <c r="O79" s="49"/>
      <c r="P79" s="49"/>
      <c r="Q79" s="49"/>
      <c r="R79" s="49"/>
      <c r="S79" s="49"/>
      <c r="T79" s="49">
        <f>VLOOKUP(B79,[1]调整到位资金后执行库!$B:$AB,27,FALSE)</f>
        <v>0</v>
      </c>
      <c r="U79" s="49"/>
      <c r="V79" s="49"/>
      <c r="W79" s="49"/>
      <c r="X79" s="49"/>
      <c r="Y79" s="99">
        <v>281.832796</v>
      </c>
      <c r="Z79" s="69">
        <v>230</v>
      </c>
      <c r="AA79" s="69" t="s">
        <v>510</v>
      </c>
      <c r="AB79" s="32" t="s">
        <v>511</v>
      </c>
      <c r="AC79" s="32" t="s">
        <v>512</v>
      </c>
      <c r="AD79" s="32" t="s">
        <v>513</v>
      </c>
      <c r="AE79" s="32" t="s">
        <v>512</v>
      </c>
      <c r="AF79" s="32" t="s">
        <v>513</v>
      </c>
      <c r="AG79" s="32" t="s">
        <v>142</v>
      </c>
      <c r="AH79" s="87">
        <v>1</v>
      </c>
      <c r="AI79" s="91">
        <v>281.832796</v>
      </c>
      <c r="AJ79" s="89">
        <f t="shared" si="5"/>
        <v>1</v>
      </c>
      <c r="AK79" s="90" t="s">
        <v>68</v>
      </c>
      <c r="AL79" s="32">
        <v>1</v>
      </c>
    </row>
    <row r="80" s="1" customFormat="1" ht="409.5" spans="1:38">
      <c r="A80" s="30">
        <v>73</v>
      </c>
      <c r="B80" s="31" t="s">
        <v>514</v>
      </c>
      <c r="C80" s="32" t="s">
        <v>46</v>
      </c>
      <c r="D80" s="32" t="s">
        <v>87</v>
      </c>
      <c r="E80" s="32" t="s">
        <v>515</v>
      </c>
      <c r="F80" s="30" t="s">
        <v>516</v>
      </c>
      <c r="G80" s="33">
        <v>45748</v>
      </c>
      <c r="H80" s="33">
        <v>45931</v>
      </c>
      <c r="I80" s="32" t="s">
        <v>517</v>
      </c>
      <c r="J80" s="32" t="s">
        <v>518</v>
      </c>
      <c r="K80" s="49">
        <v>908.42</v>
      </c>
      <c r="L80" s="49">
        <v>894.172828</v>
      </c>
      <c r="M80" s="49"/>
      <c r="N80" s="49">
        <v>0</v>
      </c>
      <c r="O80" s="49"/>
      <c r="P80" s="49">
        <v>0</v>
      </c>
      <c r="Q80" s="49"/>
      <c r="R80" s="49">
        <v>0</v>
      </c>
      <c r="S80" s="49"/>
      <c r="T80" s="49">
        <f>VLOOKUP(B80,[1]调整到位资金后执行库!$B:$AB,27,FALSE)</f>
        <v>0</v>
      </c>
      <c r="U80" s="49"/>
      <c r="V80" s="49">
        <v>0</v>
      </c>
      <c r="W80" s="49">
        <v>0</v>
      </c>
      <c r="X80" s="49"/>
      <c r="Y80" s="50">
        <v>894.172828</v>
      </c>
      <c r="Z80" s="66">
        <v>2796</v>
      </c>
      <c r="AA80" s="69" t="s">
        <v>519</v>
      </c>
      <c r="AB80" s="32" t="s">
        <v>520</v>
      </c>
      <c r="AC80" s="32" t="s">
        <v>521</v>
      </c>
      <c r="AD80" s="32" t="s">
        <v>522</v>
      </c>
      <c r="AE80" s="32" t="s">
        <v>521</v>
      </c>
      <c r="AF80" s="32" t="s">
        <v>522</v>
      </c>
      <c r="AG80" s="32" t="s">
        <v>58</v>
      </c>
      <c r="AH80" s="101">
        <v>1</v>
      </c>
      <c r="AI80" s="91">
        <v>893.514093</v>
      </c>
      <c r="AJ80" s="89">
        <f t="shared" si="5"/>
        <v>0.999263302373577</v>
      </c>
      <c r="AK80" s="90" t="s">
        <v>68</v>
      </c>
      <c r="AL80" s="32"/>
    </row>
    <row r="81" s="1" customFormat="1" ht="177.6" spans="1:38">
      <c r="A81" s="30">
        <v>74</v>
      </c>
      <c r="B81" s="34" t="s">
        <v>523</v>
      </c>
      <c r="C81" s="35" t="s">
        <v>87</v>
      </c>
      <c r="D81" s="34" t="s">
        <v>87</v>
      </c>
      <c r="E81" s="32" t="s">
        <v>524</v>
      </c>
      <c r="F81" s="30" t="s">
        <v>49</v>
      </c>
      <c r="G81" s="33" t="s">
        <v>50</v>
      </c>
      <c r="H81" s="33" t="s">
        <v>525</v>
      </c>
      <c r="I81" s="34" t="s">
        <v>50</v>
      </c>
      <c r="J81" s="32" t="s">
        <v>526</v>
      </c>
      <c r="K81" s="98">
        <v>46</v>
      </c>
      <c r="L81" s="49"/>
      <c r="M81" s="51"/>
      <c r="N81" s="51"/>
      <c r="O81" s="98">
        <v>9.58</v>
      </c>
      <c r="P81" s="49"/>
      <c r="Q81" s="49"/>
      <c r="R81" s="49"/>
      <c r="S81" s="49">
        <v>19.42</v>
      </c>
      <c r="T81" s="49">
        <v>17</v>
      </c>
      <c r="U81" s="49"/>
      <c r="V81" s="49"/>
      <c r="W81" s="49"/>
      <c r="X81" s="49"/>
      <c r="Y81" s="98">
        <v>46</v>
      </c>
      <c r="Z81" s="69"/>
      <c r="AA81" s="69" t="s">
        <v>527</v>
      </c>
      <c r="AB81" s="100" t="s">
        <v>528</v>
      </c>
      <c r="AC81" s="32" t="s">
        <v>54</v>
      </c>
      <c r="AD81" s="32" t="s">
        <v>55</v>
      </c>
      <c r="AE81" s="32" t="s">
        <v>56</v>
      </c>
      <c r="AF81" s="32" t="s">
        <v>57</v>
      </c>
      <c r="AG81" s="32" t="s">
        <v>58</v>
      </c>
      <c r="AH81" s="87">
        <v>1</v>
      </c>
      <c r="AI81" s="91">
        <v>46</v>
      </c>
      <c r="AJ81" s="89">
        <f t="shared" si="5"/>
        <v>1</v>
      </c>
      <c r="AK81" s="90" t="s">
        <v>68</v>
      </c>
      <c r="AL81" s="32"/>
    </row>
    <row r="82" s="1" customFormat="1" ht="133.2" spans="1:38">
      <c r="A82" s="30">
        <v>75</v>
      </c>
      <c r="B82" s="34" t="s">
        <v>529</v>
      </c>
      <c r="C82" s="32" t="s">
        <v>61</v>
      </c>
      <c r="D82" s="34" t="s">
        <v>70</v>
      </c>
      <c r="E82" s="32" t="s">
        <v>530</v>
      </c>
      <c r="F82" s="30" t="s">
        <v>49</v>
      </c>
      <c r="G82" s="33">
        <v>45809</v>
      </c>
      <c r="H82" s="33">
        <v>45931</v>
      </c>
      <c r="I82" s="34" t="s">
        <v>531</v>
      </c>
      <c r="J82" s="32" t="s">
        <v>532</v>
      </c>
      <c r="K82" s="51">
        <v>110</v>
      </c>
      <c r="L82" s="49"/>
      <c r="M82" s="51"/>
      <c r="N82" s="51"/>
      <c r="O82" s="48">
        <v>99</v>
      </c>
      <c r="P82" s="49"/>
      <c r="Q82" s="49"/>
      <c r="R82" s="49"/>
      <c r="S82" s="49"/>
      <c r="T82" s="49">
        <f>VLOOKUP(B82,[1]调整到位资金后执行库!$B:$AB,27,FALSE)</f>
        <v>0</v>
      </c>
      <c r="U82" s="49"/>
      <c r="V82" s="49"/>
      <c r="W82" s="49"/>
      <c r="X82" s="49"/>
      <c r="Y82" s="68">
        <v>99</v>
      </c>
      <c r="Z82" s="69">
        <v>394</v>
      </c>
      <c r="AA82" s="69" t="s">
        <v>533</v>
      </c>
      <c r="AB82" s="32" t="s">
        <v>534</v>
      </c>
      <c r="AC82" s="32" t="s">
        <v>521</v>
      </c>
      <c r="AD82" s="32" t="s">
        <v>522</v>
      </c>
      <c r="AE82" s="32" t="s">
        <v>521</v>
      </c>
      <c r="AF82" s="32" t="s">
        <v>522</v>
      </c>
      <c r="AG82" s="32" t="s">
        <v>58</v>
      </c>
      <c r="AH82" s="87">
        <v>1</v>
      </c>
      <c r="AI82" s="91">
        <v>86.979104</v>
      </c>
      <c r="AJ82" s="89">
        <f t="shared" si="5"/>
        <v>0.878576808080808</v>
      </c>
      <c r="AK82" s="90" t="s">
        <v>68</v>
      </c>
      <c r="AL82" s="32"/>
    </row>
    <row r="88" spans="35:35">
      <c r="AI88" s="102"/>
    </row>
  </sheetData>
  <autoFilter ref="A6:AL82">
    <extLst/>
  </autoFilter>
  <mergeCells count="36">
    <mergeCell ref="A1:AL1"/>
    <mergeCell ref="A3:V3"/>
    <mergeCell ref="G4:H4"/>
    <mergeCell ref="K4:X4"/>
    <mergeCell ref="AI4:AJ4"/>
    <mergeCell ref="L5:S5"/>
    <mergeCell ref="A7:J7"/>
    <mergeCell ref="A4:A6"/>
    <mergeCell ref="B4:B6"/>
    <mergeCell ref="C4:C6"/>
    <mergeCell ref="D4:D6"/>
    <mergeCell ref="E4:E6"/>
    <mergeCell ref="F4:F6"/>
    <mergeCell ref="G5:G6"/>
    <mergeCell ref="H5:H6"/>
    <mergeCell ref="I4:I6"/>
    <mergeCell ref="J4:J6"/>
    <mergeCell ref="K5:K6"/>
    <mergeCell ref="U5:U6"/>
    <mergeCell ref="V5:V6"/>
    <mergeCell ref="W5:W6"/>
    <mergeCell ref="X5:X6"/>
    <mergeCell ref="Y4:Y6"/>
    <mergeCell ref="Z4:Z6"/>
    <mergeCell ref="AA4:AA6"/>
    <mergeCell ref="AB4:AB6"/>
    <mergeCell ref="AC4:AC6"/>
    <mergeCell ref="AD4:AD6"/>
    <mergeCell ref="AE4:AE6"/>
    <mergeCell ref="AF4:AF6"/>
    <mergeCell ref="AG4:AG6"/>
    <mergeCell ref="AH4:AH6"/>
    <mergeCell ref="AI5:AI6"/>
    <mergeCell ref="AJ5:AJ6"/>
    <mergeCell ref="AK5:AK6"/>
    <mergeCell ref="AL4:AL6"/>
  </mergeCells>
  <printOptions horizontalCentered="1"/>
  <pageMargins left="0.161111111111111" right="0.161111111111111" top="0.354166666666667" bottom="0.196527777777778" header="0.5" footer="0.5"/>
  <pageSetup paperSize="8" scale="2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执行计划表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Administrator</cp:lastModifiedBy>
  <dcterms:created xsi:type="dcterms:W3CDTF">2022-06-28T03:42:00Z</dcterms:created>
  <dcterms:modified xsi:type="dcterms:W3CDTF">2025-12-29T05:30:08Z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9FBAAC006BC54AC69C0EF51B9F8133DC</vt:lpwstr>
  </property>
  <property fmtid="{D5CDD505-2E9C-101B-9397-08002B2CF9AE}" pid="4" name="KSOReadingLayout">
    <vt:bool>true</vt:bool>
  </property>
</Properties>
</file>