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项目库" sheetId="2" r:id="rId1"/>
  </sheets>
  <externalReferences>
    <externalReference r:id="rId2"/>
  </externalReferences>
  <definedNames>
    <definedName name="_xlnm._FilterDatabase" localSheetId="0" hidden="1">项目库!$A$7:$AK$86</definedName>
    <definedName name="_xlnm.Print_Titles" localSheetId="0">项目库!$4:$7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项目库!$A$1:$AG$86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<sst xmlns="http://schemas.openxmlformats.org/spreadsheetml/2006/main" count="1238" uniqueCount="479">
  <si>
    <t>附件</t>
  </si>
  <si>
    <t>2026年阿克陶县财政衔接资金项目库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</si>
  <si>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</si>
  <si>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</si>
  <si>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</si>
  <si>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</si>
  <si>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</si>
  <si>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</si>
  <si>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</si>
  <si>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</si>
  <si>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</si>
  <si>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</si>
  <si>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</si>
  <si>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</si>
  <si>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</si>
  <si>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</si>
  <si>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</si>
  <si>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</si>
  <si>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</si>
  <si>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</si>
  <si>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</si>
  <si>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</si>
  <si>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</si>
  <si>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</si>
  <si>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</si>
  <si>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</si>
  <si>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</si>
  <si>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</si>
  <si>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</si>
  <si>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</si>
  <si>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</si>
  <si>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</si>
  <si>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</si>
  <si>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</si>
  <si>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</si>
  <si>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</si>
  <si>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</si>
  <si>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</si>
  <si>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AKT26-DHJB001-1</t>
  </si>
  <si>
    <t>阿克陶县2026年种植业补助项目</t>
  </si>
  <si>
    <t>产业发展</t>
  </si>
  <si>
    <t>生产项目</t>
  </si>
  <si>
    <t>种植业基地</t>
  </si>
  <si>
    <t>阿克陶县各乡镇</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</si>
  <si>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</si>
  <si>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带动生产</t>
  </si>
  <si>
    <t>是</t>
  </si>
  <si>
    <t>小麦、玉米</t>
  </si>
  <si>
    <t>否</t>
  </si>
  <si>
    <t>社会效益指标：项目覆盖阿克陶镇、玉麦镇、巴仁乡、加马铁热克乡、喀热开其克乡、克孜勒陶镇、恰尔隆镇、塔尔乡符合种植业项目申报条件的脱贫户和监测户家庭人口。
.经济效益指标：本项目可直接群众增收1778.789655万元。</t>
  </si>
  <si>
    <t>农业农村局</t>
  </si>
  <si>
    <t>农业技术推广中心</t>
  </si>
  <si>
    <t>AKT26-DHJB002-1</t>
  </si>
  <si>
    <t>阿克陶县2026年畜牧业养殖补助项目</t>
  </si>
  <si>
    <t>养殖业基地</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</si>
  <si>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</si>
  <si>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牛、羊</t>
  </si>
  <si>
    <t>质量指标：项目验收合格率100%；社会效益指标：增收监测户≥28921户；促进畜牧业高质量发展，进一步激发内生动力，持续经济增长。</t>
  </si>
  <si>
    <t>畜牧兽医站</t>
  </si>
  <si>
    <t>AKT26-DHJB003-1</t>
  </si>
  <si>
    <t>阿克陶县2026年庭院经济补助项目</t>
  </si>
  <si>
    <t>高质量庭院经济</t>
  </si>
  <si>
    <t>庭院种植</t>
  </si>
  <si>
    <t>阿克陶县阿克陶镇、玉麦镇、巴仁乡、加马铁热克乡、喀热开其克乡、恰尔隆镇、塔尔乡</t>
  </si>
  <si>
    <t>利用自家房前屋后、前庭后院等区域发展家庭特色种植（瓜菜等经济作物），种植面积在0.2亩以上并产生一定效益的，按照每亩1000元的标准给予补助，在阿克陶镇、玉麦镇、巴仁乡、加马铁热克乡、喀热开其克乡、恰尔隆镇、塔尔乡实施7352户1911.66亩庭院特色种植。计划投资191.166万元。</t>
  </si>
  <si>
    <t>蔬菜</t>
  </si>
  <si>
    <t>社会效益指标：通过庭院经济补助项目的实施，扶持本村农户继续扩大生产规模，提升农户积极性，激发群众创业就业热情，拓宽群众就业增收渠道，促进农户不断增收创收，加强群众的幸福感与获得感。
经济效益指标：可直接群众增收191.166万元。</t>
  </si>
  <si>
    <t>AKT26-DHJB006-1</t>
  </si>
  <si>
    <t>阿克陶县2026年就业创业补助项目</t>
  </si>
  <si>
    <t>就业项目</t>
  </si>
  <si>
    <t>创业项目</t>
  </si>
  <si>
    <t>创业奖补</t>
  </si>
  <si>
    <t>创业补助2213人（户）383.9万元（其中：按照2000元/人补助1626人&lt;户&gt;325.2万元，按照1000元/人补助587人&lt;户&gt;58.7万元），公岗补助2235人1648.25678万元。</t>
  </si>
  <si>
    <t>就业务工</t>
  </si>
  <si>
    <r>
      <rPr>
        <sz val="11"/>
        <rFont val="宋体"/>
        <charset val="134"/>
      </rPr>
      <t xml:space="preserve">
数量指标：享受补助脱贫户和监测对象家庭收入明显提高，通过公益性岗位补助使2235人增收1648万元以上，自主创业补助使2213人增收323万元以上。
质量指标：补助发放准确率</t>
    </r>
    <r>
      <rPr>
        <sz val="11"/>
        <rFont val="Arial"/>
        <charset val="134"/>
      </rPr>
      <t>≥</t>
    </r>
    <r>
      <rPr>
        <sz val="11"/>
        <rFont val="宋体"/>
        <charset val="134"/>
      </rPr>
      <t>98%。
时效指标：补助资金在规定时间内支付到位率</t>
    </r>
    <r>
      <rPr>
        <sz val="11"/>
        <rFont val="Arial"/>
        <charset val="134"/>
      </rPr>
      <t>≥</t>
    </r>
    <r>
      <rPr>
        <sz val="11"/>
        <rFont val="宋体"/>
        <charset val="134"/>
      </rPr>
      <t>98%。
服务对象满意度指标：享受补助对象满意度</t>
    </r>
    <r>
      <rPr>
        <sz val="11"/>
        <rFont val="Arial"/>
        <charset val="134"/>
      </rPr>
      <t>≥</t>
    </r>
    <r>
      <rPr>
        <sz val="11"/>
        <rFont val="宋体"/>
        <charset val="134"/>
      </rPr>
      <t>95%。</t>
    </r>
  </si>
  <si>
    <t>人社局</t>
  </si>
  <si>
    <t>AKT26-DHJB006-2</t>
  </si>
  <si>
    <t>阿克陶县2026年一次性交通补助项目</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</si>
  <si>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</si>
  <si>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</si>
  <si>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</si>
  <si>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</si>
  <si>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</si>
  <si>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</si>
  <si>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</si>
  <si>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</si>
  <si>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</si>
  <si>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</si>
  <si>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</si>
  <si>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</si>
  <si>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</si>
  <si>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</si>
  <si>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</si>
  <si>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</si>
  <si>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</si>
  <si>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</si>
  <si>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</si>
  <si>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</si>
  <si>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</si>
  <si>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</si>
  <si>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</si>
  <si>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</si>
  <si>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</si>
  <si>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</si>
  <si>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</si>
  <si>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</si>
  <si>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</si>
  <si>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</si>
  <si>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</si>
  <si>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</si>
  <si>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</si>
  <si>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</si>
  <si>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</si>
  <si>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AKT26-007-11</t>
  </si>
  <si>
    <t>阿克陶县克孜勒陶镇2026年蔬菜大棚建设项目</t>
  </si>
  <si>
    <t>克孜勒陶镇丝路佳苑</t>
  </si>
  <si>
    <t>在丝路佳苑建设8座长50米、宽10米的蔬菜大棚（相应配套电、水、管道等基础设施）。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</si>
  <si>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</si>
  <si>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</si>
  <si>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</si>
  <si>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</si>
  <si>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</si>
  <si>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</si>
  <si>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</si>
  <si>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</si>
  <si>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</si>
  <si>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AKT26-007-20</t>
  </si>
  <si>
    <t>阿克陶县克孜勒陶镇丝路佳苑2026年盐碱地改良项目</t>
  </si>
  <si>
    <t>克孜勒陶镇丝路佳苑社区</t>
  </si>
  <si>
    <t>1.土地平整500亩（含土地平整工程、排水工程、深耕及破碎处理等）；2.新建农渠、农耕路及渠系建筑物等；3.配套滴管首部系统2套（含打井、管理房、水泵、变频柜、变压器、输配电、泵房、过滤系统、施肥罐等）；4.特殊种植以及水盐调控实施（含种植、种子及播前处理、农用地膜、肥料及调理剂、土壤分析和作物生长调查、田间管理除草打药收货、水盐调控灌溉）。</t>
  </si>
  <si>
    <t xml:space="preserve">1.数量指标：综合改良土地500亩；2.项目验收合格率：100%；3.时效指标：项目计划开工时间2025年4月；4.社会效益指标：受益农户户数≥60户；5.可持续影响指标：效提升丝路佳苑盐碱地综合利用率，增加种植面积500亩，补齐镇域内饲草料地不足短板，为主导产业发展注入强劲动力；6.服务对象满意度指标：受益对象满意度≥98%。
</t>
  </si>
  <si>
    <t>AKT26-014-6</t>
  </si>
  <si>
    <t>克孜勒陶镇食品（糖果）产业园提升改造项目</t>
  </si>
  <si>
    <t>加工流通项目</t>
  </si>
  <si>
    <t>加工业</t>
  </si>
  <si>
    <t>新建洁净车间，保鲜库，生产加工、环卫和除尘排期设备，配套水电路和其他配套设施。</t>
  </si>
  <si>
    <t>商工局</t>
  </si>
  <si>
    <t>AKT25-014-1</t>
  </si>
  <si>
    <t>阿克陶县加马铁热克乡赛克孜艾日克村（托尔社区）2026年滴灌加工厂建设项目</t>
  </si>
  <si>
    <t>加马铁热克乡赛克孜艾日克村（托尔社区）</t>
  </si>
  <si>
    <t>计划在托尔社区新建滴灌加工厂，钢结构厂房2座，每座1000平方米，及配套附属设施。</t>
  </si>
  <si>
    <t>数量指标：新建厂房2座，每座1000平方；2.质量指标：项目验收合格率100%；3.时效指标：项目完工时间2026年3月—2026年10月；4.成本指标：新建滴灌加工厂费用380万元；5.经济效益指标：增加村集体经济5万元带动4人就业；6.受益人口满意度95%以上。</t>
  </si>
  <si>
    <t>加马铁热克乡</t>
  </si>
  <si>
    <t>AKT26-008-1</t>
  </si>
  <si>
    <t>阿克陶县玉麦镇英阿依玛克村2026年黄麻鸡养殖场扩建项目</t>
  </si>
  <si>
    <t>玉麦镇英阿依玛克村</t>
  </si>
  <si>
    <t>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t>
  </si>
  <si>
    <t>鸡</t>
  </si>
  <si>
    <t xml:space="preserve">数量指标：建设棚圈2座，采购养殖鸡笼2套，新建堆粪场500㎡；
效益指标：预计村集体经济年收入25万，带动村内6-10名村民就业，年均可为村集体及村民增加收入约5万元。
</t>
  </si>
  <si>
    <t>AKT26-008-4</t>
  </si>
  <si>
    <t>阿克陶县巴仁乡萨依巴格村2026年黄麻鸡养殖基地建设项目</t>
  </si>
  <si>
    <t>巴仁乡萨依巴格村</t>
  </si>
  <si>
    <t>计划新建黄麻鸡养殖棚圈4座，每座棚1200平方米左右，并配套黄麻鸡养殖必要附属设施、设备。</t>
  </si>
  <si>
    <t>1.发展壮大黄麻鸡产业，推动乡村产业健康持续发展，扩大产业生产规模，有效助力乡村振兴。
2.带动村民增收，预计每座棚带动3-5名群众就业，每名群众就业增收2万元以上，每座棚每年壮大村集体经济收入≥5万元。</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</si>
  <si>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</si>
  <si>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</si>
  <si>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</si>
  <si>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</si>
  <si>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</si>
  <si>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</si>
  <si>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</si>
  <si>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</si>
  <si>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</si>
  <si>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</si>
  <si>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</si>
  <si>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</si>
  <si>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</si>
  <si>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</si>
  <si>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</si>
  <si>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1、生产经营指标：年度屠宰产能利用率不低于80%；为保障生产稳定性，年度生产计划完成率不低于90%。
2、质量安全指标：确保产品质量合格率达到100%；年度内发生一般及以上食品安全事故次数为0。
3、经济效益指标：以项目投产后累计净利润回收初始投资的时间，目标值不超过5年；单位畜禽屠宰加工成本控制在预算范围内，目标值不高于50元/头（只）。
4、社会效益指标：项目直接吸纳本地劳动力就业人数不少于30人；通过问卷调查、走访等方式测算的周边群众及合作养殖户满意度，目标值不低于80%。</t>
  </si>
  <si>
    <t>奥依塔克镇</t>
  </si>
  <si>
    <t>AKT26-008-6</t>
  </si>
  <si>
    <t>恰尔隆镇2026年畜牧养殖棚圈建设项目</t>
  </si>
  <si>
    <t>在易地扶贫搬迁安置点新建10座畜牧棚圈及各类配套附属设施，每座占地面积1440平方米，资产归村集体所有。</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</si>
  <si>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</si>
  <si>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</si>
  <si>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</si>
  <si>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</si>
  <si>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</si>
  <si>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</si>
  <si>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r>
      <rPr>
        <sz val="11"/>
        <rFont val="宋体"/>
        <charset val="134"/>
      </rPr>
      <t>完成提质增效面积</t>
    </r>
    <r>
      <rPr>
        <sz val="11"/>
        <rFont val="Arial"/>
        <charset val="134"/>
      </rPr>
      <t>≥</t>
    </r>
    <r>
      <rPr>
        <sz val="11"/>
        <rFont val="宋体"/>
        <charset val="134"/>
      </rPr>
      <t>36000亩；项目验收合格率100%；项目开工时间：2026年12月；项目可持续年限</t>
    </r>
    <r>
      <rPr>
        <sz val="11"/>
        <rFont val="Arial"/>
        <charset val="134"/>
      </rPr>
      <t>≥</t>
    </r>
    <r>
      <rPr>
        <sz val="11"/>
        <rFont val="宋体"/>
        <charset val="134"/>
      </rPr>
      <t>1年；带动增加受益户人口全年总收入</t>
    </r>
    <r>
      <rPr>
        <sz val="11"/>
        <rFont val="Arial"/>
        <charset val="134"/>
      </rPr>
      <t>≥</t>
    </r>
    <r>
      <rPr>
        <sz val="11"/>
        <rFont val="宋体"/>
        <charset val="134"/>
      </rPr>
      <t>4800万元；受益户数</t>
    </r>
    <r>
      <rPr>
        <sz val="11"/>
        <rFont val="Arial"/>
        <charset val="134"/>
      </rPr>
      <t>≥</t>
    </r>
    <r>
      <rPr>
        <sz val="11"/>
        <rFont val="宋体"/>
        <charset val="134"/>
      </rPr>
      <t>2741户；收益三类户人数</t>
    </r>
    <r>
      <rPr>
        <sz val="11"/>
        <rFont val="Arial"/>
        <charset val="134"/>
      </rPr>
      <t>≥</t>
    </r>
    <r>
      <rPr>
        <sz val="11"/>
        <rFont val="宋体"/>
        <charset val="134"/>
      </rPr>
      <t>4277户；受益群众满意度</t>
    </r>
    <r>
      <rPr>
        <sz val="11"/>
        <rFont val="Arial"/>
        <charset val="134"/>
      </rPr>
      <t>≥</t>
    </r>
    <r>
      <rPr>
        <sz val="11"/>
        <rFont val="宋体"/>
        <charset val="134"/>
      </rPr>
      <t>95%；收益建档立卡人口满意度</t>
    </r>
    <r>
      <rPr>
        <sz val="11"/>
        <rFont val="Arial"/>
        <charset val="134"/>
      </rPr>
      <t>≥</t>
    </r>
    <r>
      <rPr>
        <sz val="11"/>
        <rFont val="宋体"/>
        <charset val="134"/>
      </rPr>
      <t>95%。</t>
    </r>
  </si>
  <si>
    <t>阿克陶县林果站</t>
  </si>
  <si>
    <t>AKT25-046-2</t>
  </si>
  <si>
    <t>阿克陶县塔尔塔吉克民族乡巴格村2026年综合能源补给站建设项目</t>
  </si>
  <si>
    <t>市场建设和农村物流</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</si>
  <si>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</si>
  <si>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t>
  </si>
  <si>
    <t>旅游</t>
  </si>
  <si>
    <t>就业基地：1.数量指标：新建综合能源补给站2000平方；2.质量指标：项目验收合格率100%；3.社会效益指标：受益脱贫户≥38户；4.可持续性影响指标：带动本地群众增收；5.服务对象满意度指标：群众满意度≥98%</t>
  </si>
  <si>
    <t>塔尔乡</t>
  </si>
  <si>
    <t>AKT25-046-3</t>
  </si>
  <si>
    <t>阿克陶县木吉乡2026年综合能源补给站建设项目</t>
  </si>
  <si>
    <t>木吉乡</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</si>
  <si>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t>
  </si>
  <si>
    <t>1.数量指标：建设4000平方米在综合能源补给站；2.质量指标项目验收合格率100%；3.时效指标：项目计划开工时间2026年5月；4.社会效益指标：受益脱贫户≥200户；5.可持续性影响指标：更有力的发展旅游业，壮大村集体经济；6.服务对象满意度指标：群众满意度≥95%</t>
  </si>
  <si>
    <t>AKT25-014-5</t>
  </si>
  <si>
    <t>阿克陶县塔尔塔吉克民族乡2026年就业基地建设项目</t>
  </si>
  <si>
    <t>塔尔乡阿克库木村</t>
  </si>
  <si>
    <t>计划在阿克库木村新建占地2000平方就业基地一座，含采购安装混凝土成品房（水、电、暖、地坪、围栏等）；</t>
  </si>
  <si>
    <r>
      <rPr>
        <sz val="10.5"/>
        <color theme="1"/>
        <rFont val="Calibri"/>
        <charset val="134"/>
      </rPr>
      <t>1.</t>
    </r>
    <r>
      <rPr>
        <sz val="10.5"/>
        <color theme="1"/>
        <rFont val="宋体"/>
        <charset val="134"/>
      </rPr>
      <t>数量指标：新建就业基地</t>
    </r>
    <r>
      <rPr>
        <sz val="10.5"/>
        <color theme="1"/>
        <rFont val="Calibri"/>
        <charset val="134"/>
      </rPr>
      <t>2000</t>
    </r>
    <r>
      <rPr>
        <sz val="10.5"/>
        <color theme="1"/>
        <rFont val="宋体"/>
        <charset val="134"/>
      </rPr>
      <t>平方；</t>
    </r>
    <r>
      <rPr>
        <sz val="10.5"/>
        <color theme="1"/>
        <rFont val="Calibri"/>
        <charset val="134"/>
      </rPr>
      <t>2.</t>
    </r>
    <r>
      <rPr>
        <sz val="10.5"/>
        <color theme="1"/>
        <rFont val="宋体"/>
        <charset val="134"/>
      </rPr>
      <t>质量指标：项目验收合格率</t>
    </r>
    <r>
      <rPr>
        <sz val="10.5"/>
        <color theme="1"/>
        <rFont val="Calibri"/>
        <charset val="134"/>
      </rPr>
      <t>100%</t>
    </r>
    <r>
      <rPr>
        <sz val="10.5"/>
        <color theme="1"/>
        <rFont val="宋体"/>
        <charset val="134"/>
      </rPr>
      <t>；3</t>
    </r>
    <r>
      <rPr>
        <sz val="10.5"/>
        <color theme="1"/>
        <rFont val="Calibri"/>
        <charset val="134"/>
      </rPr>
      <t>.</t>
    </r>
    <r>
      <rPr>
        <sz val="10.5"/>
        <color theme="1"/>
        <rFont val="宋体"/>
        <charset val="134"/>
      </rPr>
      <t>社会效益指标：受益脱贫户≥</t>
    </r>
    <r>
      <rPr>
        <sz val="10.5"/>
        <color theme="1"/>
        <rFont val="Calibri"/>
        <charset val="134"/>
      </rPr>
      <t>50</t>
    </r>
    <r>
      <rPr>
        <sz val="10.5"/>
        <color theme="1"/>
        <rFont val="宋体"/>
        <charset val="134"/>
      </rPr>
      <t>户；4</t>
    </r>
    <r>
      <rPr>
        <sz val="10.5"/>
        <color theme="1"/>
        <rFont val="Calibri"/>
        <charset val="134"/>
      </rPr>
      <t>.</t>
    </r>
    <r>
      <rPr>
        <sz val="10.5"/>
        <color theme="1"/>
        <rFont val="宋体"/>
        <charset val="134"/>
      </rPr>
      <t>可持续性影响指标：带动本地群众增收；5</t>
    </r>
    <r>
      <rPr>
        <sz val="10.5"/>
        <color theme="1"/>
        <rFont val="Calibri"/>
        <charset val="134"/>
      </rPr>
      <t>.</t>
    </r>
    <r>
      <rPr>
        <sz val="10.5"/>
        <color theme="1"/>
        <rFont val="宋体"/>
        <charset val="134"/>
      </rPr>
      <t>服务对象满意度指标：群众满意度≥</t>
    </r>
    <r>
      <rPr>
        <sz val="10.5"/>
        <color theme="1"/>
        <rFont val="Calibri"/>
        <charset val="134"/>
      </rPr>
      <t>98%</t>
    </r>
  </si>
  <si>
    <t>AKT26-011-2</t>
  </si>
  <si>
    <t>阿克陶县塔尔乡巴格艾格孜村2026年民宿建设项目</t>
  </si>
  <si>
    <t>塔尔乡巴格艾格孜村</t>
  </si>
  <si>
    <t>新建旅游民宿一座3层1200平方米，及其相关附属配套设施等。</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</si>
  <si>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</si>
  <si>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</si>
  <si>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</si>
  <si>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</si>
  <si>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</si>
  <si>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</si>
  <si>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</si>
  <si>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</si>
  <si>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</si>
  <si>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</si>
  <si>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</si>
  <si>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AKT26-017-15</t>
  </si>
  <si>
    <t>阿克陶县恰尔隆镇其克尔铁热克村2026年沉砂池建设项目</t>
  </si>
  <si>
    <t>恰尔隆镇其克尔铁热克村</t>
  </si>
  <si>
    <t>计划在其克尔铁热克村新建4座沉沙池，其中3座沉沙不少量3600立方，1座沉沙量2100立方沉砂池，并加装围栏等附属设施。</t>
  </si>
  <si>
    <t>水利局</t>
  </si>
  <si>
    <t>AKT26-017-14</t>
  </si>
  <si>
    <t>阿克陶县恰尔隆镇2026年灌溉水池建设项目</t>
  </si>
  <si>
    <t>计划于恰尔隆镇戈壁滩上新建1座蓄水量30万立方的灌溉蓄水池以及各类附属设施，用于设施农业大棚灌溉。引水从阿克陶县奥吞勒克水库新建6公里引水渠，出水口安装电动闸门，铺设1公里供水管网。</t>
  </si>
  <si>
    <t>1.通过新建30万立方灌溉蓄水池及各类附属设施以及引水渠；2.进一步保障设施农业大棚灌溉用水，推动大农作物亩产提升10-15%，农户每亩增收0.1-0.15万元；3.减少地下水使用，节约搬迁点种植户用水成本，年内预计可节约水费240万元左右。4.受益行政村6个，直接受益种植户1443人。</t>
  </si>
  <si>
    <t>AKT26-017-3</t>
  </si>
  <si>
    <t>阿克陶县玉麦镇玉麦村2026年防渗渠建设项目</t>
  </si>
  <si>
    <t>玉麦镇玉麦村计划修建U型水渠4.7公里，1小队1.9公里，灌溉面积800亩；3小队2公里，灌溉面积680亩；8小队0.8公里，灌溉面积250亩；（包含50个闸口、21个入户桥等附属配套设施），计划投资230万元。累计灌溉面积1050亩。</t>
  </si>
  <si>
    <t>目标1：玉麦镇玉麦村计划修建U型水渠4.7公里，包含50个闸口、21个入户桥等附属配套设施，计划投资230万元。累计灌溉面积1050亩。                                              目标2：有效解决玉麦村当前农业灌溉中存在的水资源浪费、输水效率低下等问题，1050亩耕地灌溉保障能力显著增强，提升农业生产保障能力，促进村域经济可持续发展。
目标3：减少水资源浪费，降低灌溉成本，保障农作物灌溉用水，促进产量提升，增加农户收入。完善当地农业水利基础设施，提升农业抗风险能力，为乡村农业可持续发展提供水利支撑。提高水资源利用效率，减少对地下水的过度开采，保护区域水资源生态平衡。</t>
  </si>
  <si>
    <t>中小型公益性水利工程建设项目中心</t>
  </si>
  <si>
    <t>AKT25-017-2</t>
  </si>
  <si>
    <t>阿克陶县巴仁乡库尔干村2026年支渠改建项目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</si>
  <si>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</si>
  <si>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</si>
  <si>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目标1：渠道改建长度4.04公里，附属配套建筑物36座，计划投资505万元。累计灌溉面积4500亩。                                              目标2：有效解决当前农业灌溉中存在的水资源浪费、输水效率低下等问题，4500亩耕地灌溉保障能力显著增强，提升农业生产保障能力，促进村域经济可持续发展。
目标3：减少水资源浪费，降低灌溉成本，保障农作物灌溉用水，促进产量提升，增加农户收入。完善当地农业水利基础设施，提升农业抗风险能力，为乡村农业可持续发展提供水利支撑。提高水资源利用效率，减少对地下水的过度开采，保护区域水资源生态平衡。</t>
  </si>
  <si>
    <t>AKT25-017-3</t>
  </si>
  <si>
    <t>阿克陶县玉麦镇加依铁热克村2026年防渗渠建设工程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</si>
  <si>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</si>
  <si>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</si>
  <si>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目标1：阿克陶县玉麦乡加依热克村（6 小队）防渗渠建设项目改建渠道总长 2.87km，配套渠系建筑物 107 座，计划投资795万元。累计灌溉面积21000亩。                                              目标2：有效解决当前农业灌溉中存在的水资源浪费、输水效率低下等问题，21000亩耕地灌溉保障能力显著增强，提升农业生产保障能力，促进村域经济可持续发展。
目标3：减少水资源浪费，降低灌溉成本，保障农作物灌溉用水，促进产量提升，增加农户收入。完善当地农业水利基础设施，提升农业抗风险能力，为乡村农业可持续发展提供水利支撑。提高水资源利用效率，减少对地下水的过度开采，保护区域水资源生态平衡。</t>
  </si>
  <si>
    <t>AKT26-017-6</t>
  </si>
  <si>
    <t>阿克陶县加马铁热克乡巴格拉村2026年防渗渠项目</t>
  </si>
  <si>
    <t>加马铁热克乡巴格拉村</t>
  </si>
  <si>
    <t>巴格拉村计划新建水渠4.2公里，设计流量0.5m³/s，及附属配套设施。</t>
  </si>
  <si>
    <t>数量指标：新建防渗渠4.2公里；2.质量指标：项目验收合格率100%；3.时效指标：项目完工时间2026年3月—2026年10月；4.成本指标：新建渠道投资费用320万元；5.经济效益指标：提升3500亩土地灌溉条件；6.受益人口满意度95%以上。</t>
  </si>
  <si>
    <t>AKT26-017-8</t>
  </si>
  <si>
    <t>阿克陶县加马铁热克乡托尔塔依村2026年防渗渠建设项目</t>
  </si>
  <si>
    <t>加马铁热克乡托尔塔依村</t>
  </si>
  <si>
    <t>计划对托尔塔依村1、3、5小队改建防渗渠6公里及其配套附属设施。</t>
  </si>
  <si>
    <t>数量指标：新建防渗渠6公里；2.质量指标：项目验收合格率100%；3.时效指标：项目完工时间2026年3月—2026年10月；4.成本指标：新建渠道投资费用450万元；5.经济效益指标：提升4500亩土地灌溉条件；6.受益人口满意度95%以上。</t>
  </si>
  <si>
    <t>AKT26-017-17</t>
  </si>
  <si>
    <t>阿克陶县阿克陶镇喀依恰艾日克村2026年支渠防渗渠建设项目</t>
  </si>
  <si>
    <t>阿克陶镇喀依恰艾日克村</t>
  </si>
  <si>
    <t>新建防渗渠4公里，设计流量0.3-0.5m³/s，及附属配套建设项目.</t>
  </si>
  <si>
    <t>目标1：新建防渗渠4公里，设计流量0.3-0.5m³/s，及附属配套建设项目。                                              目标2：通过项目实施，提高改善灌溉效率，提高渠道灌溉水利用系数，有效推动农业发展产业。
目标3：提高水的利用率，改善灌溉条件，节水减水费，增加群众收入。</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</si>
  <si>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</si>
  <si>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</si>
  <si>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</si>
  <si>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</si>
  <si>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</si>
  <si>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</si>
  <si>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AKT26-017-20</t>
  </si>
  <si>
    <t>阿克陶县巴仁乡萨依巴格村2026年村内水渠维修建设项目</t>
  </si>
  <si>
    <t>村组水渠提升改造及硬化4公里，及附属配套设施建设。</t>
  </si>
  <si>
    <t>目标1：村组水渠提升改造及硬化4公里，及附属配套设施建设。                                              目标2：通过项目实施，改造村容村貌，为了提升村民生活水平，提升粮食产量，保障农业生产用水需求，减少自然灾害及洪水对农作物的损害，促进农村经济发展及增收。
目标3：通过项目实施，有效助力乡村振兴，提升粮食产量，保障农业生产用水需求，带动村民增收，带动村民就近就地就业。</t>
  </si>
  <si>
    <t>AKT26-017-21</t>
  </si>
  <si>
    <t>阿克陶县巴仁乡古勒巴格村也勒干村村级2026年防渗水渠建设项目</t>
  </si>
  <si>
    <t>巴仁乡古勒巴格村、也勒干村</t>
  </si>
  <si>
    <t>计划在古勒巴格村新建防渗水渠2条，总长4.3公里，设计流量0.5m³/s,配套渠系建筑物(节制分水闸，建设人行桥，过路涵管等)</t>
  </si>
  <si>
    <t>目标1：在古勒巴格村新建防渗水渠2条，总长4.3公里，设计流量0.5m³/s,配套渠系建筑物(节制分水闸，建设人行桥，过路涵管等)通过本项目实施 。                                             目标2：减少农田灌溉水渗漏损失，提升水资源利用效率，同时改善农田灌溉条件，保障农作物稳产增产，助力农业可持续发展。
目标3：通过实施该项目，提升区域水资源利用效率，推动农业绿色发展，巩固乡村振兴基础。</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</si>
  <si>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</si>
  <si>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</si>
  <si>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</si>
  <si>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</si>
  <si>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</si>
  <si>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AKT26-017-16</t>
  </si>
  <si>
    <t>阿克陶县阿克陶镇诺库其艾日克村2026年支渠防渗渠建设项目</t>
  </si>
  <si>
    <t>阿克陶镇诺库其艾日克村</t>
  </si>
  <si>
    <t>新建防渗渠3.4公里，设计流量0.3-0.5m³/s，及附属配套建设项目</t>
  </si>
  <si>
    <t>目标1：新建防渗渠3.4公里，设计流量0.3-0.5m3/s，及附属配套建设项目。                                           目标2：通过项目实施，提高改善灌溉效率，提高渠道灌溉水利用系数，有效推动农业发展产业。
目标3：提高水的利用率，改善灌溉条件，节水减水费，增加群众收入。</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</si>
  <si>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</si>
  <si>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</si>
  <si>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</si>
  <si>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</si>
  <si>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</si>
  <si>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AKT26-017-24</t>
  </si>
  <si>
    <t>阿克陶县加马铁热克乡阔纳霍依拉村2026年防渗渠维修项目</t>
  </si>
  <si>
    <t>加马铁热克乡阔纳霍依拉村</t>
  </si>
  <si>
    <t>计划对阔纳霍依拉村5小队和3小队防渗维修渠约2公里，更换涵桥10个，闸口10个等配套设施。</t>
  </si>
  <si>
    <t>数量指标：修建防渗渠2公里，涵桥10座，闸口10个；2.质量指标：项目验收合格率100%；3.时效指标：项目完工时间2026年3月—2026年10月；4.成本指标：修建渠道150万元；5.经济效益指标：提升2000亩土地灌溉条件；6.受益人口满意度95%以上。</t>
  </si>
  <si>
    <t>AKT25-017-1</t>
  </si>
  <si>
    <t>阿克陶县玉麦镇霍依拉艾日克村2026年防渗渠建设工程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</si>
  <si>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</si>
  <si>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</si>
  <si>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目标1：玉麦镇霍伊拉艾日克村计划修建水渠3.2公里（包含25个闸口、9个入户桥等附属配套设施）。计划投资100万。累计灌溉面积4500亩。                                              目标2：通过防渗渠项目的实施，完善农村土地灌溉设施，改善农田耕作条件，显著增强4500亩耕地灌溉保障能力，扩大生产规模。
目标3：提高灌区的灌溉保证率，改善现有耕地的灌溉条件，提高渠道水利用系数，缓解灌区季节性缺水问题，实现灌区水资源的优化配置，为灌区内国民经济的稳定与持续发展提供水源保障，从而促进当地农牧民增产增收及灌区社会、经济、环境的协调发展。</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</si>
  <si>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</si>
  <si>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</si>
  <si>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</si>
  <si>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</si>
  <si>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</si>
  <si>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</si>
  <si>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</si>
  <si>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</si>
  <si>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</si>
  <si>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</si>
  <si>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</si>
  <si>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AKT26-041-25</t>
  </si>
  <si>
    <t>阿克陶县木吉乡琼让村2026年村组主干道路硬化项目</t>
  </si>
  <si>
    <t>木吉乡琼让村</t>
  </si>
  <si>
    <t>对琼让村委会主干道路1.1公里进行硬化，路面宽度5.5米.</t>
  </si>
  <si>
    <t>1.数量指标：对1.1公里道路进行硬化；2.质量指标项目验收合格率100%；3.时效指标：项目计划开工时间2026年5月；4.社会效益指标：受益脱贫户≥195户；5.可持续性影响指标：项目建成后更好地改善牧民出行安全，改善村容村貌；6.服务对象满意度指标：群众满意度≥98%</t>
  </si>
  <si>
    <t>交通局</t>
  </si>
  <si>
    <t>交通运输局</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</si>
  <si>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</si>
  <si>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</si>
  <si>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</si>
  <si>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</si>
  <si>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</si>
  <si>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</si>
  <si>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</si>
  <si>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</si>
  <si>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</si>
  <si>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</si>
  <si>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</si>
  <si>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AKT26-041-34</t>
  </si>
  <si>
    <t>阿克陶县阿克陶镇喀依恰艾日克村2026年道路提升改造项目</t>
  </si>
  <si>
    <t>新建及改造农村道路7公里及配套附属设施。</t>
  </si>
  <si>
    <t>1.数量指标：对7公里道路进行硬化；2.质量指标项目验收合格率100%；3.时效指标：项目计划开工时间2026年4月；4.社会效益指标：收益脱贫户≥285户；5.可持续性影响指标：项目建成后更好地改善农民出行安全，改善村容村貌；6.服务对象满意度指标：群众满意度≥98%。</t>
  </si>
  <si>
    <t>阿克陶镇</t>
  </si>
  <si>
    <t>AKT26-041-35</t>
  </si>
  <si>
    <t>阿克陶县巴仁乡加依村、萨依巴格村、克孜勒吾斯塘村、且克村乡村道路提升改造2026年中央预算内以工代赈示范项目</t>
  </si>
  <si>
    <t>巴仁乡加依村、萨依巴格村、克孜勒吾斯塘村、且克村</t>
  </si>
  <si>
    <t>村组道路提升改造14公里，及附属配套设施建设。</t>
  </si>
  <si>
    <t>1.带动群众就业增收，本项目计划带动群众就业200人，预计发放劳务报酬318万元，组织务工群众开展技能培训175人。
2.农村主干道路扩宽可有效改善农村人居生活环境，提升生态与经济效益。
3.带动农村产业发展，为特色农业、乡村振兴等提供更好的对外连接通道。</t>
  </si>
  <si>
    <t>AKT26-041-36</t>
  </si>
  <si>
    <t>阿克陶县巴仁乡墩巴格村2026年道路硬化项目</t>
  </si>
  <si>
    <t>巴仁乡墩巴格村</t>
  </si>
  <si>
    <t>新建（沥青/混凝土）道路1.7km，路基宽度4-6m，路面宽度3.5-5米，含路基、路面、桥涵及其他附属设施。</t>
  </si>
  <si>
    <t>1.提升全村村民同行安全与便捷性，支撑村民生产生活与乡村发展，提高村民满意度。
2.有效改善农村人居生活环境，提升生态与经济效益。
3.带动农村产业发展，为特色农业、乡村振兴等提供更好的对外连接通道。</t>
  </si>
  <si>
    <t>AKT26-041-38</t>
  </si>
  <si>
    <t>阿克陶县巴仁乡萨依巴格村2026年村内道路建设项目</t>
  </si>
  <si>
    <t>村组道路提升改造及硬化1.5公里，及附属配套设施建设。</t>
  </si>
  <si>
    <t>1.提升乡村环境，推动美丽乡村建设，新建高质量道路，完善村内交通基础设施，解决村民出行难问题。
2.提升村民生活质量，促进乡村经济发展和社会稳定，助力乡村振兴战略实施。
3.带动农村产业发展，为特色农业、乡村振兴等提供更好的对外连接通道。</t>
  </si>
  <si>
    <t>AKT26-041-39</t>
  </si>
  <si>
    <t>阿克陶县巴仁乡也勒干村2026年村级道路提升项目</t>
  </si>
  <si>
    <t>巴仁乡也勒干村</t>
  </si>
  <si>
    <t>计划对村内道路进行提升改造3.6公里，其中需要硬化的入户路长1.1km。需要维修的沥青路2.5km，并配套相关附属设施。</t>
  </si>
  <si>
    <t>1.提升乡村环境，推动美丽乡村建设，新建高质量道路，完善村内交通基础设施，解决村民出行难问题。
2.提升村民生活质量，促进乡村经济发展和社会稳定，助力乡村振兴战略实施。</t>
  </si>
  <si>
    <t>AKT26-041-41</t>
  </si>
  <si>
    <t>阿克陶县巴仁乡且克村2026年农村道路建设项目</t>
  </si>
  <si>
    <t>巴仁乡且克村</t>
  </si>
  <si>
    <t>计划在巴仁乡且克村新建农村道路6.5公里，并配套附属设施。</t>
  </si>
  <si>
    <t>AKT25-041-10</t>
  </si>
  <si>
    <t>阿克陶县布伦口乡苏巴什村2026年村级道路建设项目</t>
  </si>
  <si>
    <t>布伦口乡苏巴什村</t>
  </si>
  <si>
    <t>新建苏巴什村沿314国道至村委会道路提升改造硬化道路3.2km，路面宽度7m,含路基路面、桥涵及其他附属设施；总投资360万元。</t>
  </si>
  <si>
    <t>1、数量指标新建道路3.2公里；2、质量指标：项目验收合格率100%；3、时效指标：项目完工时间2026年4月-2026年10月，完成率100%；4、成本指标：新建道路总费用360万元；5、经济效益指标：改造314国道连接苏巴什村委会村级道路，方便当地群众出行，同时可以改善现有旅游基础设施条件；6、社会效益指标：受益建档立卡贫困人口数1906人；7、生态效益指标：改善生态环境8、可持续影响指标：工程设计使用年限≥8年；9、受益贫困人口满意度≥96%。</t>
  </si>
  <si>
    <t>AKT25-042-2</t>
  </si>
  <si>
    <t>阿克陶县恰尔隆镇2026年产业路建设项目</t>
  </si>
  <si>
    <t>产业路、资源路、旅游路建设</t>
  </si>
  <si>
    <t>对大棚区道路进行硬化，新建硬化道路（沥青）2.2公里,路基宽度4-6.5m,路面宽度3.5-6m,设计速度20km/h，含路基、路面及其他附属设施。</t>
  </si>
  <si>
    <t>1.2公里产业道路建成后，晴雨天气均能通行，能够满足农用机械、运输车辆（载重5吨以上）通行需求；2.产业园区农产品(瓜果、蔬菜）运输成本降低5%-10%，避免因道路颠簸导致农产品损耗，为做好新时代“三农”工作提供坚强交通运输保障；3.受益行政村3个，直接受益种植户1536人。</t>
  </si>
  <si>
    <t>AKT26-041-33</t>
  </si>
  <si>
    <t>阿克陶镇奥达艾日克村2026年桥梁建设项目</t>
  </si>
  <si>
    <t>阿克陶镇奥达艾日克村</t>
  </si>
  <si>
    <t>阿克陶镇奥达艾日克村新建桥梁长220米，宽7米大桥一座及防护设施建设。</t>
  </si>
  <si>
    <t>1.数量指标：大桥长220米，宽7米，包括防护措施；2.质量指标项目验收合格率100%；3.时效指标：项目计划开工时间2026年4月；4.社会效益指标：收益脱贫户≥252户；5.可持续性影响指标：项目建成后更好地改善农民出行安全和通行效率；6.服务对象满意度指标：群众满意度≥98%。</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</si>
  <si>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</si>
  <si>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</si>
  <si>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</si>
  <si>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</si>
  <si>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目标1：防洪堤防维修改造工程共维修防洪堤五处长度 1100m，第一段14+400-14+480段 40m，第二段 24+380-24+840段460m，第三段胜利渠渡槽25+798-25+967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收益人口2910人,收益户数787户。目标2：该工程实施后，不仅可以获得经济效益，而且还可以获得社会效益和环境效益，因此该工程的实施是非常有益的。
目标3：有效保护河岸两侧的居民的生命财产安全，保护公路等其他基础设施。</t>
  </si>
  <si>
    <t>AKT26-050-1</t>
  </si>
  <si>
    <t>阿克陶县加马铁热克乡喀什博依村2026年农村污水治理项目</t>
  </si>
  <si>
    <t>人居环境整治</t>
  </si>
  <si>
    <t>农村污水治理</t>
  </si>
  <si>
    <t>计划对喀什博依村新建污水管网4公里，安装检查井、化粪池、提升泵等配套附属设施。</t>
  </si>
  <si>
    <t>1.数量指标：新建污水管网4公里；2.质量指标：项目验收合格率100%；3.时效指标：项目完工时间2026年3月—2026年10月；4.成本指标：工程费用投资300万元；5.经济效益指标：提升150户污水处理水平；6.受益人口满意度95%以上。</t>
  </si>
  <si>
    <t>克州生态环境局阿克陶县分局</t>
  </si>
  <si>
    <t>AKT26-050-3</t>
  </si>
  <si>
    <t>阿克陶县玉麦镇恰格尔村2026年污水管网建设项目</t>
  </si>
  <si>
    <t>玉麦镇恰格尔村</t>
  </si>
  <si>
    <t>玉麦镇恰格尔村新建污水管网共40公里，其中主管道30公里、入户管道10公里；同步建设配套设施，包括适配管网的化粪池，计划投资1200万。</t>
  </si>
  <si>
    <t>数量指标：修建污水管道40Km，同步建设配套设施，包括适配管网的化粪池。
效益指标：直接受益人口1893人。</t>
  </si>
  <si>
    <t>AKT25-051-2</t>
  </si>
  <si>
    <t>阿克陶县布伦口乡2026年垃圾处理场建设项目</t>
  </si>
  <si>
    <t>农村垃圾治理</t>
  </si>
  <si>
    <t>布伦口乡盖孜村、恰克尔艾格勒村、托喀依村、苏巴什村</t>
  </si>
  <si>
    <t>建设垃圾处理场（4座），每座0.5万立方米，高4.5米，其中：苏巴什村1座，盖孜村1座，恰克尔艾格勒村1座，托喀依村1座。</t>
  </si>
  <si>
    <t>1、数量指标：建设垃圾处理场4座；2、质量指标：项目验收合格率100%；3、时效指标：项目完成时间2026年4月-2026年10月；4、项目完成率100%；5、成本指标：垃圾处理场总费用1000万元；6、经济效益指标：改善村容村貌及村民生活环境；7、社会效益指标：受益建档立卡贫困人口数2792人；8、生态效益指标：改善生态环境；9、可持续影响指标：工程设计使用年限（≥10年）；10、受益贫困人口满意度（≥96%）。</t>
  </si>
  <si>
    <t>住建局</t>
  </si>
  <si>
    <t>AKT26-052-1</t>
  </si>
  <si>
    <t>阿克陶县加马铁热克乡喀什博依村2026年农村人居环境整治项目</t>
  </si>
  <si>
    <t>村容村貌提升</t>
  </si>
  <si>
    <t>计划对喀什博依村4组新建硬化道路（水泥混凝土路面）1.3公里，路面宽度5-6米，路基宽度5.5-6.5米，含路基、路面及其他附属设施。</t>
  </si>
  <si>
    <t>1.数量指标：新建道路1.3公里；2.质量指标：项目验收合格率100%；3.时效指标：项目完工时间2026年3月—2026年10月；4.成本指标：工程费用投资120万元；5.经济效益指标：提升群众出行条件；6.受益人口满意度95%以上。</t>
  </si>
  <si>
    <t>AKT26-052-3</t>
  </si>
  <si>
    <t>阿克陶县巴仁乡阔洪其村乡村人居环境整治中央财政以工代赈项目</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</si>
  <si>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</si>
  <si>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</si>
  <si>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AKT25-050-2</t>
  </si>
  <si>
    <t>阿克陶县布伦口乡恰克尔艾格勒村2026年粪污一体化改造建设项目</t>
  </si>
  <si>
    <t>布伦口乡恰克尔艾格勒村</t>
  </si>
  <si>
    <t>计划为恰克尔艾格勒村新建污水主管网4.3公里（含破坏路面及恢复）；新建日处理量100m³/天的一体化污水处理设备1套及其附属配套设施</t>
  </si>
  <si>
    <t>生活污水处理项目：1、数量指标：村人居环境整治1个，新建污水管网4.3km，2、质量指标项目验收合格率100%，3、时效指标2026年4月-2026年10月；4、项目完工及时率：100%，5、成本指标：工程直接费用：450万元，6、社会效益指标：受益人口数：941人；7、可持续影响指标：工程设计使用年限≥30年；8、受益脱贫人口满意度95%</t>
  </si>
  <si>
    <t>AKT26-057-1</t>
  </si>
  <si>
    <t>阿克陶县玉麦镇英阿依玛克村2026年人居环境整治建设项目</t>
  </si>
  <si>
    <t>1.对村内道路进行基础设施建设，包括加宽路面，沥青路面翻新，地面硬化，安装路沿石及修补，预计29公里，对村内基础设施进行整体提升改造，补齐乡村基础设施短板。
2.整村水渠提升改造预计32km并配套相关附属设施。</t>
  </si>
  <si>
    <t>数量指标：硬化修补村内道路29公里，修建水渠32公里。
效益指标：直接受益人口2917人。</t>
  </si>
  <si>
    <t>AKT25-SFC001-2</t>
  </si>
  <si>
    <t>阿克陶县玉麦镇阿勒吞其村2026年农村人居环境整治建设项目</t>
  </si>
  <si>
    <t>玉麦镇阿勒吞其村</t>
  </si>
  <si>
    <t>1.对巴扎农贸市场（建筑面积11475㎡）、牛羊交易市场、夜市等进行提升改造以及配套附属设施建设。
2.对玉桑大道2公里的中心商铺街道及相关附属设施进行提升改造。
3.对村内道路进行基础设施建设，包括加宽路面，沥青路面翻新，地面硬化，安装路沿石及修补，预计4公里，对村内基础设施进行整体提升改造，补齐乡村基础设施短板。</t>
  </si>
  <si>
    <t>数量指标：硬化入户道路5.9685公里，铺设污水管道30.5公里，巴扎农贸市场及夜市改造11475平方米。
效益指标：直接受益人口3867人。</t>
  </si>
  <si>
    <t>AKT26-057-2</t>
  </si>
  <si>
    <t>阿克陶县玉麦镇英阿依玛克村、阿勒吞其村2026年农村管网及污水处理建设项目</t>
  </si>
  <si>
    <t>玉麦镇英阿依玛克村、阿勒吞其村</t>
  </si>
  <si>
    <t>计划在英阿依玛克村新建污水主管网43.3公里，784户支管网，基础设施检查井，新建一体化污水处理设备一套等配套设施建设；在阿勒吞其村新建污水主管网45公里、913户支管网以及基础设施检查井；新建一体化污水处理设备1套等配套附属设施建设。</t>
  </si>
  <si>
    <t>数量指标：新建污水主管网88.3公里，支管网1697户；新建一体化污水处理设备及配套设施两套。
效益指标：直接受益人口1697人。</t>
  </si>
  <si>
    <t>AKT26-052-4</t>
  </si>
  <si>
    <t>阿克陶县加马铁热克乡巴格拉村2026年农村人居环境整治项目</t>
  </si>
  <si>
    <t>修建防渗渠6公里，新建污水管网1.8公里，道路提升改造7.8公里，入户道路硬化1公里及其配套附属设施。</t>
  </si>
  <si>
    <t>数量指标：修建防渗渠6公里，污水管网1.8公里，道路扩宽7.8公里，道路硬化1公里；2.质量指标：项目验收合格率100%；3.时效指标：项目完工时间2026年3月—2026年10月；4.成本指标：工程费用投资980万元；5.经济效益指标：提升5000亩土地灌溉条件，群众出行条件及环境卫生；6.受益人口满意度95%以上。</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</si>
  <si>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</si>
  <si>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</si>
  <si>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</si>
  <si>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</si>
  <si>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</si>
  <si>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</si>
  <si>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</si>
  <si>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</si>
  <si>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</si>
  <si>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</si>
  <si>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</si>
  <si>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</si>
  <si>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</si>
  <si>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</si>
  <si>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</si>
  <si>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</si>
  <si>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</si>
  <si>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</si>
  <si>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</si>
  <si>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</si>
  <si>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</si>
  <si>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AKT26-067-8</t>
  </si>
  <si>
    <t>阿克陶县玉麦镇英阿依玛克村、玉麦村等村2026年供水提升改造工程</t>
  </si>
  <si>
    <t>英阿依玛克村、玉麦村</t>
  </si>
  <si>
    <t>供水管道10公里，蓄水池2座、管道附属设施，2眼机井机电设备改造</t>
  </si>
  <si>
    <t>数量指标：新建供水管道10公里，蓄水池2座及管道附属设施，改造2眼机井机电设备。
效益指标：直接受益人口1841人。</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</si>
  <si>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</si>
  <si>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</si>
  <si>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</si>
  <si>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</si>
  <si>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</si>
  <si>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</si>
  <si>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</si>
  <si>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</si>
  <si>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</si>
  <si>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</si>
  <si>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</si>
  <si>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</si>
  <si>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</si>
  <si>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</si>
  <si>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</si>
  <si>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</si>
  <si>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</si>
  <si>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教育局</t>
  </si>
  <si>
    <t>阿克陶县教育局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</si>
  <si>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</si>
  <si>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</si>
  <si>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</si>
  <si>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</si>
  <si>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</si>
  <si>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统战部</t>
  </si>
  <si>
    <t>阿克陶县委统战部</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</si>
  <si>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</si>
  <si>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</si>
  <si>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</si>
  <si>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</si>
  <si>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数量指标：1、巴仁乡农村道路日常养护管理381.576公里；、
2、克孜勒陶乡农村道路日常养护管理443.859公里。
3、玉麦乡农村道路日常养护管理258.029公里；
4、阿克陶镇农村道路日常养护管理178.664公里；
5、奥依塔克镇农村道路日常养护管理86.756公里；
6、布伦口乡农村道路日常养护管理39.343公里；
7、加马铁热克乡农村道路日常养护管理153.538公里；
8、喀热开其克乡农村道路日常养护管理70.971公里；
9、木吉乡农村道路日常养护管理36.916公里；
10、恰尔隆乡农村道路日常养护管理85.836公里；
11、塔尔乡农村道路日常养护管理76.384公里；
涉及效益指标：加强我县农村公路的日常养护工作，有效提升道路安全水平，提升道路使用寿命，改善通行服务水平群众满意度。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</si>
</sst>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黑体"/>
      <charset val="134"/>
    </font>
    <font>
      <b/>
      <sz val="12"/>
      <name val="宋体"/>
      <charset val="134"/>
    </font>
    <font>
      <sz val="12"/>
      <name val="宋体"/>
      <charset val="134"/>
    </font>
    <font>
      <sz val="12"/>
      <name val="宋体"/>
      <charset val="134"/>
      <scheme val="minor"/>
    </font>
    <font>
      <sz val="11"/>
      <name val="宋体"/>
      <charset val="134"/>
      <scheme val="minor"/>
    </font>
    <font>
      <sz val="20"/>
      <name val="方正黑体_GBK"/>
      <charset val="134"/>
    </font>
    <font>
      <sz val="26"/>
      <name val="方正小标宋_GBK"/>
      <charset val="134"/>
    </font>
    <font>
      <sz val="11"/>
      <name val="宋体"/>
      <charset val="134"/>
    </font>
    <font>
      <sz val="12"/>
      <color theme="1"/>
      <name val="宋体"/>
      <charset val="134"/>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0.5"/>
      <color theme="1"/>
      <name val="宋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Alignment="1">
      <alignment horizontal="center"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justify" vertical="center" wrapText="1"/>
    </xf>
    <xf numFmtId="0" fontId="5"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justify" vertical="center" wrapText="1"/>
    </xf>
    <xf numFmtId="49"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justify"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0" fillId="0" borderId="0" xfId="0" applyFont="1" applyAlignment="1">
      <alignment horizontal="justify" vertical="center"/>
    </xf>
    <xf numFmtId="0" fontId="8" fillId="0" borderId="2" xfId="0" applyFont="1" applyFill="1" applyBorder="1" applyAlignment="1">
      <alignment horizontal="justify" vertical="center" wrapText="1"/>
    </xf>
    <xf numFmtId="0" fontId="3" fillId="0" borderId="2"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pplyProtection="1">
      <alignment horizontal="justify" vertical="center" wrapText="1"/>
    </xf>
    <xf numFmtId="0" fontId="3" fillId="0" borderId="2" xfId="0" applyFont="1" applyFill="1" applyBorder="1">
      <alignment vertical="center"/>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0" fontId="5" fillId="0" borderId="2" xfId="0" applyNumberFormat="1" applyFont="1" applyFill="1" applyBorder="1" applyAlignment="1">
      <alignment horizontal="justify" vertical="center" wrapText="1"/>
    </xf>
    <xf numFmtId="0" fontId="5" fillId="0" borderId="2" xfId="0" applyFont="1" applyFill="1" applyBorder="1" applyAlignment="1">
      <alignment vertical="center" wrapText="1"/>
    </xf>
    <xf numFmtId="0" fontId="5" fillId="0" borderId="2" xfId="0" applyFont="1" applyFill="1" applyBorder="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justify" vertical="center" wrapText="1"/>
    </xf>
    <xf numFmtId="0" fontId="4" fillId="0" borderId="0" xfId="0" applyFont="1" applyFill="1" applyAlignment="1">
      <alignment horizontal="left" vertical="center" wrapText="1"/>
    </xf>
    <xf numFmtId="0" fontId="4" fillId="0" borderId="0" xfId="0" applyFont="1" applyFill="1">
      <alignment vertical="center"/>
    </xf>
    <xf numFmtId="0" fontId="4" fillId="0" borderId="0" xfId="0" applyNumberFormat="1"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30"/>
  <sheetViews>
    <sheetView tabSelected="1" view="pageBreakPreview" zoomScale="85" zoomScaleNormal="70" workbookViewId="0">
      <pane xSplit="7" ySplit="7" topLeftCell="I52" activePane="bottomRight" state="frozen"/>
      <selection/>
      <selection pane="topRight"/>
      <selection pane="bottomLeft"/>
      <selection pane="bottomRight" activeCell="AA54" sqref="AA54"/>
    </sheetView>
  </sheetViews>
  <sheetFormatPr defaultColWidth="9" defaultRowHeight="14.25"/>
  <cols>
    <col min="1" max="1" width="4.475" style="5" customWidth="1"/>
    <col min="2" max="2" width="11.25" style="6" customWidth="1"/>
    <col min="3" max="3" width="10.475" style="6" hidden="1" customWidth="1"/>
    <col min="4" max="4" width="15.55" style="7" customWidth="1"/>
    <col min="5" max="5" width="5.78333333333333" style="6" customWidth="1"/>
    <col min="6" max="6" width="9.36666666666667" style="6" customWidth="1"/>
    <col min="7" max="7" width="9.2" style="6" customWidth="1"/>
    <col min="8" max="8" width="26.7166666666667" style="8" customWidth="1"/>
    <col min="9" max="9" width="49.5333333333333" style="9" customWidth="1"/>
    <col min="10" max="10" width="12.6583333333333" style="8" customWidth="1"/>
    <col min="11" max="11" width="12.1916666666667" style="10" customWidth="1"/>
    <col min="12" max="12" width="10" style="10" customWidth="1"/>
    <col min="13" max="13" width="6.96666666666667" style="11" customWidth="1"/>
    <col min="14" max="14" width="6.43333333333333" style="11" customWidth="1"/>
    <col min="15" max="15" width="5.63333333333333" style="11" customWidth="1"/>
    <col min="16" max="16" width="7.84166666666667" style="11" customWidth="1"/>
    <col min="17" max="18" width="7.5" style="11" customWidth="1"/>
    <col min="19" max="19" width="5" style="8" customWidth="1"/>
    <col min="20" max="20" width="5" style="11" customWidth="1"/>
    <col min="21" max="21" width="4.84166666666667" style="12" customWidth="1"/>
    <col min="22" max="22" width="8.58333333333333" style="13" customWidth="1"/>
    <col min="23" max="23" width="4.84166666666667" style="13" customWidth="1"/>
    <col min="24" max="24" width="6.88333333333333" style="13" customWidth="1"/>
    <col min="25" max="25" width="3.74166666666667" style="13" customWidth="1"/>
    <col min="26" max="26" width="4.36666666666667" style="13" customWidth="1"/>
    <col min="27" max="27" width="40.2583333333333" style="13" customWidth="1"/>
    <col min="28" max="28" width="11.975" style="14" hidden="1" customWidth="1"/>
    <col min="29" max="29" width="9" style="11" hidden="1" customWidth="1"/>
    <col min="30" max="30" width="8.44166666666667" style="11" customWidth="1"/>
    <col min="31" max="31" width="6.71666666666667" style="11" customWidth="1"/>
    <col min="32" max="32" width="7.18333333333333" style="11" hidden="1" customWidth="1"/>
    <col min="33" max="33" width="6.09166666666667" style="11" hidden="1" customWidth="1"/>
    <col min="34" max="34" width="19.2166666666667" style="11" customWidth="1"/>
    <col min="35" max="16315" width="9" style="11"/>
    <col min="16316" max="16316" width="30.1083333333333" style="11"/>
    <col min="16317" max="16384" width="9" style="11"/>
  </cols>
  <sheetData>
    <row r="1" ht="37" customHeight="1" spans="1:33">
      <c r="A1" s="15" t="s">
        <v>0</v>
      </c>
      <c r="B1" s="15"/>
      <c r="C1" s="15"/>
      <c r="D1" s="15"/>
      <c r="E1" s="15"/>
      <c r="F1" s="15"/>
      <c r="G1" s="15"/>
      <c r="H1" s="15"/>
      <c r="I1" s="16"/>
      <c r="J1" s="15"/>
      <c r="K1" s="15"/>
      <c r="L1" s="15"/>
      <c r="M1" s="15"/>
      <c r="N1" s="15"/>
      <c r="O1" s="15"/>
      <c r="P1" s="15"/>
      <c r="Q1" s="15"/>
      <c r="R1" s="15"/>
      <c r="S1" s="15"/>
      <c r="T1" s="15"/>
      <c r="U1" s="17"/>
      <c r="V1" s="15"/>
      <c r="W1" s="15"/>
      <c r="X1" s="15"/>
      <c r="Y1" s="15"/>
      <c r="Z1" s="15"/>
      <c r="AA1" s="15"/>
      <c r="AB1" s="15"/>
      <c r="AC1" s="15"/>
    </row>
    <row r="2" ht="37" customHeight="1" spans="1:33">
      <c r="A2" s="15"/>
      <c r="B2" s="15"/>
      <c r="C2" s="15"/>
      <c r="D2" s="15"/>
      <c r="E2" s="15"/>
      <c r="F2" s="15"/>
      <c r="G2" s="15"/>
      <c r="H2" s="15"/>
      <c r="I2" s="16"/>
      <c r="J2" s="15"/>
      <c r="K2" s="15"/>
      <c r="L2" s="15"/>
      <c r="M2" s="15"/>
      <c r="N2" s="15"/>
      <c r="O2" s="15"/>
      <c r="P2" s="15"/>
      <c r="Q2" s="15"/>
      <c r="R2" s="15"/>
      <c r="S2" s="15"/>
      <c r="T2" s="15"/>
      <c r="U2" s="17"/>
      <c r="V2" s="15"/>
      <c r="W2" s="15"/>
      <c r="X2" s="15"/>
      <c r="Y2" s="15"/>
      <c r="Z2" s="15"/>
      <c r="AA2" s="15"/>
      <c r="AB2" s="15"/>
      <c r="AC2" s="15"/>
    </row>
    <row r="3" ht="42" customHeight="1" spans="1:33">
      <c r="A3" s="18" t="s">
        <v>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s="1" customFormat="1" ht="28" customHeight="1" spans="1:33">
      <c r="A4" s="19" t="s">
        <v>2</v>
      </c>
      <c r="B4" s="20" t="s">
        <v>3</v>
      </c>
      <c r="C4" s="20" t="s">
        <v>4</v>
      </c>
      <c r="D4" s="20" t="s">
        <v>5</v>
      </c>
      <c r="E4" s="20" t="s">
        <v>6</v>
      </c>
      <c r="F4" s="20" t="s">
        <v>7</v>
      </c>
      <c r="G4" s="20" t="s">
        <v>8</v>
      </c>
      <c r="H4" s="20" t="s">
        <v>9</v>
      </c>
      <c r="I4" s="20" t="s">
        <v>10</v>
      </c>
      <c r="J4" s="20" t="s">
        <v>11</v>
      </c>
      <c r="K4" s="20" t="s">
        <v>12</v>
      </c>
      <c r="L4" s="20"/>
      <c r="M4" s="20"/>
      <c r="N4" s="20"/>
      <c r="O4" s="20"/>
      <c r="P4" s="20"/>
      <c r="Q4" s="20"/>
      <c r="R4" s="20"/>
      <c r="S4" s="20"/>
      <c r="T4" s="20"/>
      <c r="U4" s="20" t="s">
        <v>13</v>
      </c>
      <c r="V4" s="21" t="s">
        <v>14</v>
      </c>
      <c r="W4" s="21" t="s">
        <v>15</v>
      </c>
      <c r="X4" s="21" t="s">
        <v>16</v>
      </c>
      <c r="Y4" s="21" t="s">
        <v>17</v>
      </c>
      <c r="Z4" s="21" t="s">
        <v>18</v>
      </c>
      <c r="AA4" s="22" t="s">
        <v>19</v>
      </c>
      <c r="AB4" s="20" t="s">
        <v>20</v>
      </c>
      <c r="AC4" s="20" t="s">
        <v>21</v>
      </c>
      <c r="AD4" s="20" t="s">
        <v>22</v>
      </c>
      <c r="AE4" s="20" t="s">
        <v>23</v>
      </c>
      <c r="AF4" s="20" t="s">
        <v>24</v>
      </c>
      <c r="AG4" s="20" t="s">
        <v>25</v>
      </c>
    </row>
    <row r="5" s="1" customFormat="1" ht="28" customHeight="1" spans="1:33">
      <c r="A5" s="23"/>
      <c r="B5" s="20"/>
      <c r="C5" s="20"/>
      <c r="D5" s="20"/>
      <c r="E5" s="20"/>
      <c r="F5" s="20"/>
      <c r="G5" s="20"/>
      <c r="H5" s="20"/>
      <c r="I5" s="20"/>
      <c r="J5" s="20"/>
      <c r="K5" s="20" t="s">
        <v>26</v>
      </c>
      <c r="L5" s="20"/>
      <c r="M5" s="20"/>
      <c r="N5" s="20"/>
      <c r="O5" s="20"/>
      <c r="P5" s="20"/>
      <c r="Q5" s="20"/>
      <c r="R5" s="20"/>
      <c r="S5" s="20" t="s">
        <v>27</v>
      </c>
      <c r="T5" s="20" t="s">
        <v>28</v>
      </c>
      <c r="U5" s="20"/>
      <c r="V5" s="21"/>
      <c r="W5" s="21"/>
      <c r="X5" s="21"/>
      <c r="Y5" s="21"/>
      <c r="Z5" s="21"/>
      <c r="AA5" s="24"/>
      <c r="AB5" s="20"/>
      <c r="AC5" s="20"/>
      <c r="AD5" s="20"/>
      <c r="AE5" s="20"/>
      <c r="AF5" s="20"/>
      <c r="AG5" s="20"/>
    </row>
    <row r="6" s="1" customFormat="1" ht="28" customHeight="1" spans="1:33">
      <c r="A6" s="23"/>
      <c r="B6" s="20"/>
      <c r="C6" s="20"/>
      <c r="D6" s="20"/>
      <c r="E6" s="20"/>
      <c r="F6" s="20"/>
      <c r="G6" s="20"/>
      <c r="H6" s="20"/>
      <c r="I6" s="20"/>
      <c r="J6" s="20"/>
      <c r="K6" s="20" t="s">
        <v>29</v>
      </c>
      <c r="L6" s="20" t="s">
        <v>30</v>
      </c>
      <c r="M6" s="20"/>
      <c r="N6" s="20" t="s">
        <v>31</v>
      </c>
      <c r="O6" s="25"/>
      <c r="P6" s="20" t="s">
        <v>32</v>
      </c>
      <c r="Q6" s="20" t="s">
        <v>33</v>
      </c>
      <c r="R6" s="20" t="s">
        <v>34</v>
      </c>
      <c r="S6" s="20"/>
      <c r="T6" s="20"/>
      <c r="U6" s="20"/>
      <c r="V6" s="21"/>
      <c r="W6" s="21"/>
      <c r="X6" s="21"/>
      <c r="Y6" s="21"/>
      <c r="Z6" s="21"/>
      <c r="AA6" s="24"/>
      <c r="AB6" s="20"/>
      <c r="AC6" s="20"/>
      <c r="AD6" s="20"/>
      <c r="AE6" s="20"/>
      <c r="AF6" s="20"/>
      <c r="AG6" s="20"/>
    </row>
    <row r="7" s="1" customFormat="1" ht="28" customHeight="1" spans="1:33">
      <c r="A7" s="26"/>
      <c r="B7" s="20"/>
      <c r="C7" s="20"/>
      <c r="D7" s="20"/>
      <c r="E7" s="20"/>
      <c r="F7" s="20"/>
      <c r="G7" s="20"/>
      <c r="H7" s="20"/>
      <c r="I7" s="20"/>
      <c r="J7" s="20"/>
      <c r="K7" s="20"/>
      <c r="L7" s="20" t="s">
        <v>35</v>
      </c>
      <c r="M7" s="20" t="s">
        <v>36</v>
      </c>
      <c r="N7" s="20" t="s">
        <v>35</v>
      </c>
      <c r="O7" s="20" t="s">
        <v>36</v>
      </c>
      <c r="P7" s="20"/>
      <c r="Q7" s="20"/>
      <c r="R7" s="20"/>
      <c r="S7" s="20"/>
      <c r="T7" s="20"/>
      <c r="U7" s="20"/>
      <c r="V7" s="21"/>
      <c r="W7" s="21"/>
      <c r="X7" s="21"/>
      <c r="Y7" s="21"/>
      <c r="Z7" s="21"/>
      <c r="AA7" s="27"/>
      <c r="AB7" s="20"/>
      <c r="AC7" s="20"/>
      <c r="AD7" s="20"/>
      <c r="AE7" s="20"/>
      <c r="AF7" s="20"/>
      <c r="AG7" s="20"/>
    </row>
    <row r="8" s="1" customFormat="1" ht="40" customHeight="1" spans="1:33">
      <c r="A8" s="26"/>
      <c r="B8" s="20" t="s">
        <v>37</v>
      </c>
      <c r="C8" s="20"/>
      <c r="D8" s="20"/>
      <c r="E8" s="20"/>
      <c r="F8" s="20"/>
      <c r="G8" s="20"/>
      <c r="H8" s="20"/>
      <c r="I8" s="20"/>
      <c r="J8" s="20">
        <f>SUBTOTAL(9,J9:J86)</f>
        <v>67886.698085</v>
      </c>
      <c r="K8" s="20">
        <f>SUBTOTAL(9,K9:K86)</f>
        <v>67886.698085</v>
      </c>
      <c r="L8" s="20">
        <f>SUBTOTAL(9,L9:L86)</f>
        <v>61838.198085</v>
      </c>
      <c r="M8" s="20">
        <f t="shared" ref="M8:T8" si="0">SUBTOTAL(9,M9:M86)</f>
        <v>1701</v>
      </c>
      <c r="N8" s="20">
        <f t="shared" si="0"/>
        <v>2299</v>
      </c>
      <c r="O8" s="20">
        <f t="shared" si="0"/>
        <v>0</v>
      </c>
      <c r="P8" s="20">
        <f t="shared" si="0"/>
        <v>1948.5</v>
      </c>
      <c r="Q8" s="20">
        <f t="shared" si="0"/>
        <v>100</v>
      </c>
      <c r="R8" s="20">
        <f t="shared" si="0"/>
        <v>0</v>
      </c>
      <c r="S8" s="20">
        <f t="shared" si="0"/>
        <v>0</v>
      </c>
      <c r="T8" s="20">
        <f t="shared" si="0"/>
        <v>0</v>
      </c>
      <c r="U8" s="20"/>
      <c r="V8" s="20"/>
      <c r="W8" s="20"/>
      <c r="X8" s="20"/>
      <c r="Y8" s="20"/>
      <c r="Z8" s="20"/>
      <c r="AA8" s="20"/>
      <c r="AB8" s="20"/>
      <c r="AC8" s="20"/>
      <c r="AD8" s="20"/>
      <c r="AE8" s="20"/>
      <c r="AF8" s="20">
        <f>SUM(AF9:AF86)</f>
        <v>40933.188085</v>
      </c>
      <c r="AG8" s="20">
        <f>SUM(AG9:AG86)</f>
        <v>39</v>
      </c>
    </row>
    <row r="9" s="2" customFormat="1" ht="258" customHeight="1" spans="1:33">
      <c r="A9" s="28">
        <v>1</v>
      </c>
      <c r="B9" s="29" t="s">
        <v>38</v>
      </c>
      <c r="C9" s="29"/>
      <c r="D9" s="29" t="s">
        <v>39</v>
      </c>
      <c r="E9" s="29" t="s">
        <v>40</v>
      </c>
      <c r="F9" s="29" t="s">
        <v>41</v>
      </c>
      <c r="G9" s="29" t="s">
        <v>42</v>
      </c>
      <c r="H9" s="29" t="s">
        <v>43</v>
      </c>
      <c r="I9" s="30" t="s">
        <v>44</v>
      </c>
      <c r="J9" s="29">
        <v>1778.789655</v>
      </c>
      <c r="K9" s="29">
        <f t="shared" ref="K9:K18" si="1">L9+M9+O9+N9+P9+Q9+R9</f>
        <v>1778.789655</v>
      </c>
      <c r="L9" s="29">
        <v>1778.789655</v>
      </c>
      <c r="M9" s="29"/>
      <c r="N9" s="29"/>
      <c r="O9" s="29"/>
      <c r="P9" s="29"/>
      <c r="Q9" s="29"/>
      <c r="R9" s="29"/>
      <c r="S9" s="29"/>
      <c r="T9" s="29"/>
      <c r="U9" s="29" t="s">
        <v>45</v>
      </c>
      <c r="V9" s="31">
        <v>66631</v>
      </c>
      <c r="W9" s="31" t="s">
        <v>46</v>
      </c>
      <c r="X9" s="31" t="s">
        <v>47</v>
      </c>
      <c r="Y9" s="31" t="s">
        <v>48</v>
      </c>
      <c r="Z9" s="31" t="s">
        <v>48</v>
      </c>
      <c r="AA9" s="32" t="s">
        <v>49</v>
      </c>
      <c r="AB9" s="29" t="s">
        <v>50</v>
      </c>
      <c r="AC9" s="29"/>
      <c r="AD9" s="29" t="s">
        <v>51</v>
      </c>
      <c r="AE9" s="29" t="s">
        <v>50</v>
      </c>
      <c r="AF9" s="29">
        <f t="shared" ref="AF9:AF18" si="2">J9</f>
        <v>1778.789655</v>
      </c>
      <c r="AG9" s="29">
        <v>1</v>
      </c>
    </row>
    <row r="10" s="2" customFormat="1" ht="204" customHeight="1" spans="1:33">
      <c r="A10" s="28">
        <v>2</v>
      </c>
      <c r="B10" s="29" t="s">
        <v>52</v>
      </c>
      <c r="C10" s="29"/>
      <c r="D10" s="29" t="s">
        <v>53</v>
      </c>
      <c r="E10" s="29" t="s">
        <v>40</v>
      </c>
      <c r="F10" s="29" t="s">
        <v>41</v>
      </c>
      <c r="G10" s="29" t="s">
        <v>54</v>
      </c>
      <c r="H10" s="29" t="s">
        <v>43</v>
      </c>
      <c r="I10" s="30" t="s">
        <v>55</v>
      </c>
      <c r="J10" s="29">
        <v>10373.8</v>
      </c>
      <c r="K10" s="29">
        <f t="shared" si="1"/>
        <v>10373.8</v>
      </c>
      <c r="L10" s="29">
        <v>10373.8</v>
      </c>
      <c r="M10" s="29"/>
      <c r="N10" s="29"/>
      <c r="O10" s="29"/>
      <c r="P10" s="29"/>
      <c r="Q10" s="29"/>
      <c r="R10" s="29"/>
      <c r="S10" s="29"/>
      <c r="T10" s="29"/>
      <c r="U10" s="29" t="s">
        <v>45</v>
      </c>
      <c r="V10" s="31">
        <v>86763</v>
      </c>
      <c r="W10" s="31" t="s">
        <v>46</v>
      </c>
      <c r="X10" s="31" t="s">
        <v>56</v>
      </c>
      <c r="Y10" s="31" t="s">
        <v>48</v>
      </c>
      <c r="Z10" s="31" t="s">
        <v>48</v>
      </c>
      <c r="AA10" s="32" t="s">
        <v>57</v>
      </c>
      <c r="AB10" s="29" t="s">
        <v>50</v>
      </c>
      <c r="AC10" s="29"/>
      <c r="AD10" s="29" t="s">
        <v>58</v>
      </c>
      <c r="AE10" s="29" t="s">
        <v>50</v>
      </c>
      <c r="AF10" s="29">
        <f t="shared" si="2"/>
        <v>10373.8</v>
      </c>
      <c r="AG10" s="29">
        <v>1</v>
      </c>
    </row>
    <row r="11" s="2" customFormat="1" ht="180" customHeight="1" spans="1:33">
      <c r="A11" s="28">
        <v>3</v>
      </c>
      <c r="B11" s="29" t="s">
        <v>59</v>
      </c>
      <c r="C11" s="29"/>
      <c r="D11" s="29" t="s">
        <v>60</v>
      </c>
      <c r="E11" s="29" t="s">
        <v>40</v>
      </c>
      <c r="F11" s="29" t="s">
        <v>61</v>
      </c>
      <c r="G11" s="29" t="s">
        <v>62</v>
      </c>
      <c r="H11" s="29" t="s">
        <v>63</v>
      </c>
      <c r="I11" s="30" t="s">
        <v>64</v>
      </c>
      <c r="J11" s="29">
        <v>191.166</v>
      </c>
      <c r="K11" s="29">
        <v>191.166</v>
      </c>
      <c r="L11" s="29">
        <v>191.166</v>
      </c>
      <c r="M11" s="29"/>
      <c r="N11" s="29"/>
      <c r="O11" s="29"/>
      <c r="P11" s="29"/>
      <c r="Q11" s="29"/>
      <c r="R11" s="29"/>
      <c r="S11" s="29"/>
      <c r="T11" s="29"/>
      <c r="U11" s="29" t="s">
        <v>45</v>
      </c>
      <c r="V11" s="31">
        <v>7352</v>
      </c>
      <c r="W11" s="31" t="s">
        <v>46</v>
      </c>
      <c r="X11" s="31" t="s">
        <v>65</v>
      </c>
      <c r="Y11" s="31" t="s">
        <v>48</v>
      </c>
      <c r="Z11" s="31" t="s">
        <v>48</v>
      </c>
      <c r="AA11" s="32" t="s">
        <v>66</v>
      </c>
      <c r="AB11" s="29" t="s">
        <v>50</v>
      </c>
      <c r="AC11" s="29"/>
      <c r="AD11" s="29" t="s">
        <v>51</v>
      </c>
      <c r="AE11" s="29" t="s">
        <v>50</v>
      </c>
      <c r="AF11" s="29">
        <f t="shared" si="2"/>
        <v>191.166</v>
      </c>
      <c r="AG11" s="29">
        <v>1</v>
      </c>
    </row>
    <row r="12" s="2" customFormat="1" ht="174" customHeight="1" spans="1:33">
      <c r="A12" s="28">
        <v>4</v>
      </c>
      <c r="B12" s="29" t="s">
        <v>67</v>
      </c>
      <c r="C12" s="29"/>
      <c r="D12" s="29" t="s">
        <v>68</v>
      </c>
      <c r="E12" s="29" t="s">
        <v>69</v>
      </c>
      <c r="F12" s="29" t="s">
        <v>70</v>
      </c>
      <c r="G12" s="29" t="s">
        <v>71</v>
      </c>
      <c r="H12" s="29" t="s">
        <v>43</v>
      </c>
      <c r="I12" s="30" t="s">
        <v>72</v>
      </c>
      <c r="J12" s="29">
        <f>383.9+1648.25678</f>
        <v>2032.15678</v>
      </c>
      <c r="K12" s="29">
        <f t="shared" si="1"/>
        <v>2032.15678</v>
      </c>
      <c r="L12" s="29">
        <v>2032.15678</v>
      </c>
      <c r="M12" s="29"/>
      <c r="N12" s="29"/>
      <c r="O12" s="29"/>
      <c r="P12" s="29"/>
      <c r="Q12" s="29"/>
      <c r="R12" s="29"/>
      <c r="S12" s="29"/>
      <c r="T12" s="29"/>
      <c r="U12" s="33" t="s">
        <v>73</v>
      </c>
      <c r="V12" s="31">
        <v>4448</v>
      </c>
      <c r="W12" s="31" t="s">
        <v>46</v>
      </c>
      <c r="X12" s="31"/>
      <c r="Y12" s="31" t="s">
        <v>48</v>
      </c>
      <c r="Z12" s="31" t="s">
        <v>48</v>
      </c>
      <c r="AA12" s="32" t="s">
        <v>74</v>
      </c>
      <c r="AB12" s="29" t="s">
        <v>75</v>
      </c>
      <c r="AC12" s="29"/>
      <c r="AD12" s="29" t="s">
        <v>75</v>
      </c>
      <c r="AE12" s="29" t="s">
        <v>75</v>
      </c>
      <c r="AF12" s="29">
        <f t="shared" si="2"/>
        <v>2032.15678</v>
      </c>
      <c r="AG12" s="29">
        <v>1</v>
      </c>
    </row>
    <row r="13" s="2" customFormat="1" ht="106" customHeight="1" spans="1:33">
      <c r="A13" s="28">
        <v>5</v>
      </c>
      <c r="B13" s="29" t="s">
        <v>76</v>
      </c>
      <c r="C13" s="29"/>
      <c r="D13" s="29" t="s">
        <v>77</v>
      </c>
      <c r="E13" s="29" t="s">
        <v>69</v>
      </c>
      <c r="F13" s="29" t="s">
        <v>69</v>
      </c>
      <c r="G13" s="29" t="s">
        <v>78</v>
      </c>
      <c r="H13" s="29" t="s">
        <v>43</v>
      </c>
      <c r="I13" s="30" t="s">
        <v>79</v>
      </c>
      <c r="J13" s="29">
        <v>585.15565</v>
      </c>
      <c r="K13" s="29">
        <f t="shared" si="1"/>
        <v>585.15565</v>
      </c>
      <c r="L13" s="29">
        <v>585.15565</v>
      </c>
      <c r="M13" s="29"/>
      <c r="N13" s="29"/>
      <c r="O13" s="29"/>
      <c r="P13" s="29"/>
      <c r="Q13" s="29"/>
      <c r="R13" s="29"/>
      <c r="S13" s="29"/>
      <c r="T13" s="29"/>
      <c r="U13" s="33" t="s">
        <v>73</v>
      </c>
      <c r="V13" s="31">
        <v>8543</v>
      </c>
      <c r="W13" s="31" t="s">
        <v>46</v>
      </c>
      <c r="X13" s="31"/>
      <c r="Y13" s="31" t="s">
        <v>48</v>
      </c>
      <c r="Z13" s="31" t="s">
        <v>48</v>
      </c>
      <c r="AA13" s="32" t="s">
        <v>80</v>
      </c>
      <c r="AB13" s="29" t="s">
        <v>50</v>
      </c>
      <c r="AC13" s="29"/>
      <c r="AD13" s="29" t="s">
        <v>50</v>
      </c>
      <c r="AE13" s="29" t="s">
        <v>50</v>
      </c>
      <c r="AF13" s="29">
        <f t="shared" si="2"/>
        <v>585.15565</v>
      </c>
      <c r="AG13" s="29">
        <v>1</v>
      </c>
    </row>
    <row r="14" s="2" customFormat="1" ht="184" customHeight="1" spans="1:33">
      <c r="A14" s="28">
        <v>6</v>
      </c>
      <c r="B14" s="29" t="s">
        <v>81</v>
      </c>
      <c r="C14" s="29"/>
      <c r="D14" s="29" t="s">
        <v>82</v>
      </c>
      <c r="E14" s="29" t="s">
        <v>40</v>
      </c>
      <c r="F14" s="29" t="s">
        <v>41</v>
      </c>
      <c r="G14" s="29" t="s">
        <v>42</v>
      </c>
      <c r="H14" s="29" t="s">
        <v>83</v>
      </c>
      <c r="I14" s="30" t="s">
        <v>84</v>
      </c>
      <c r="J14" s="29">
        <v>1100</v>
      </c>
      <c r="K14" s="29">
        <v>1100</v>
      </c>
      <c r="L14" s="29">
        <v>1100</v>
      </c>
      <c r="M14" s="29"/>
      <c r="N14" s="29"/>
      <c r="O14" s="29"/>
      <c r="P14" s="29"/>
      <c r="Q14" s="29"/>
      <c r="R14" s="29"/>
      <c r="S14" s="29"/>
      <c r="T14" s="29"/>
      <c r="U14" s="33" t="s">
        <v>85</v>
      </c>
      <c r="V14" s="31">
        <v>1363</v>
      </c>
      <c r="W14" s="31" t="s">
        <v>48</v>
      </c>
      <c r="X14" s="31" t="s">
        <v>86</v>
      </c>
      <c r="Y14" s="31" t="s">
        <v>46</v>
      </c>
      <c r="Z14" s="31" t="s">
        <v>48</v>
      </c>
      <c r="AA14" s="32" t="s">
        <v>87</v>
      </c>
      <c r="AB14" s="29" t="s">
        <v>50</v>
      </c>
      <c r="AC14" s="29"/>
      <c r="AD14" s="29" t="s">
        <v>88</v>
      </c>
      <c r="AE14" s="29" t="s">
        <v>50</v>
      </c>
      <c r="AF14" s="29">
        <f t="shared" si="2"/>
        <v>1100</v>
      </c>
      <c r="AG14" s="29">
        <v>1</v>
      </c>
    </row>
    <row r="15" s="2" customFormat="1" ht="157" customHeight="1" spans="1:33">
      <c r="A15" s="28">
        <v>7</v>
      </c>
      <c r="B15" s="29" t="s">
        <v>89</v>
      </c>
      <c r="C15" s="29"/>
      <c r="D15" s="29" t="s">
        <v>90</v>
      </c>
      <c r="E15" s="29" t="s">
        <v>40</v>
      </c>
      <c r="F15" s="29" t="s">
        <v>41</v>
      </c>
      <c r="G15" s="29" t="s">
        <v>42</v>
      </c>
      <c r="H15" s="29" t="s">
        <v>91</v>
      </c>
      <c r="I15" s="30" t="s">
        <v>92</v>
      </c>
      <c r="J15" s="29">
        <v>380</v>
      </c>
      <c r="K15" s="29">
        <v>380</v>
      </c>
      <c r="L15" s="29">
        <v>380</v>
      </c>
      <c r="M15" s="29"/>
      <c r="N15" s="29"/>
      <c r="O15" s="29"/>
      <c r="P15" s="29"/>
      <c r="Q15" s="29"/>
      <c r="R15" s="29"/>
      <c r="S15" s="29"/>
      <c r="T15" s="29"/>
      <c r="U15" s="33" t="s">
        <v>85</v>
      </c>
      <c r="V15" s="31">
        <v>821</v>
      </c>
      <c r="W15" s="31" t="s">
        <v>48</v>
      </c>
      <c r="X15" s="31" t="s">
        <v>93</v>
      </c>
      <c r="Y15" s="31" t="s">
        <v>46</v>
      </c>
      <c r="Z15" s="31" t="s">
        <v>48</v>
      </c>
      <c r="AA15" s="32" t="s">
        <v>94</v>
      </c>
      <c r="AB15" s="29" t="s">
        <v>50</v>
      </c>
      <c r="AC15" s="29"/>
      <c r="AD15" s="29" t="s">
        <v>88</v>
      </c>
      <c r="AE15" s="29" t="s">
        <v>50</v>
      </c>
      <c r="AF15" s="29">
        <f t="shared" si="2"/>
        <v>380</v>
      </c>
      <c r="AG15" s="29">
        <v>1</v>
      </c>
    </row>
    <row r="16" s="2" customFormat="1" ht="102" customHeight="1" spans="1:33">
      <c r="A16" s="28">
        <v>8</v>
      </c>
      <c r="B16" s="29" t="s">
        <v>95</v>
      </c>
      <c r="C16" s="29"/>
      <c r="D16" s="29" t="s">
        <v>96</v>
      </c>
      <c r="E16" s="29" t="s">
        <v>40</v>
      </c>
      <c r="F16" s="29" t="s">
        <v>41</v>
      </c>
      <c r="G16" s="29" t="s">
        <v>42</v>
      </c>
      <c r="H16" s="29" t="s">
        <v>97</v>
      </c>
      <c r="I16" s="30" t="s">
        <v>98</v>
      </c>
      <c r="J16" s="29">
        <v>900</v>
      </c>
      <c r="K16" s="29">
        <f t="shared" si="1"/>
        <v>900</v>
      </c>
      <c r="L16" s="29">
        <v>900</v>
      </c>
      <c r="M16" s="29"/>
      <c r="N16" s="29"/>
      <c r="O16" s="29"/>
      <c r="P16" s="29"/>
      <c r="Q16" s="29"/>
      <c r="R16" s="29"/>
      <c r="S16" s="29"/>
      <c r="T16" s="29"/>
      <c r="U16" s="34" t="s">
        <v>99</v>
      </c>
      <c r="V16" s="31">
        <v>485</v>
      </c>
      <c r="W16" s="31" t="s">
        <v>48</v>
      </c>
      <c r="X16" s="31" t="s">
        <v>65</v>
      </c>
      <c r="Y16" s="31" t="s">
        <v>46</v>
      </c>
      <c r="Z16" s="31" t="s">
        <v>48</v>
      </c>
      <c r="AA16" s="32" t="s">
        <v>100</v>
      </c>
      <c r="AB16" s="29" t="s">
        <v>50</v>
      </c>
      <c r="AC16" s="29"/>
      <c r="AD16" s="29" t="s">
        <v>101</v>
      </c>
      <c r="AE16" s="29" t="s">
        <v>50</v>
      </c>
      <c r="AF16" s="29">
        <f t="shared" si="2"/>
        <v>900</v>
      </c>
      <c r="AG16" s="29">
        <v>1</v>
      </c>
    </row>
    <row r="17" s="3" customFormat="1" ht="156" customHeight="1" spans="1:35">
      <c r="A17" s="28">
        <v>9</v>
      </c>
      <c r="B17" s="29" t="s">
        <v>102</v>
      </c>
      <c r="C17" s="29"/>
      <c r="D17" s="29" t="s">
        <v>103</v>
      </c>
      <c r="E17" s="29" t="s">
        <v>40</v>
      </c>
      <c r="F17" s="29" t="s">
        <v>41</v>
      </c>
      <c r="G17" s="29" t="s">
        <v>42</v>
      </c>
      <c r="H17" s="29" t="s">
        <v>104</v>
      </c>
      <c r="I17" s="30" t="s">
        <v>105</v>
      </c>
      <c r="J17" s="29">
        <v>3750</v>
      </c>
      <c r="K17" s="29">
        <f t="shared" si="1"/>
        <v>3750</v>
      </c>
      <c r="L17" s="29">
        <v>3750</v>
      </c>
      <c r="M17" s="29"/>
      <c r="N17" s="29"/>
      <c r="O17" s="29"/>
      <c r="P17" s="29"/>
      <c r="Q17" s="29"/>
      <c r="R17" s="29"/>
      <c r="S17" s="29"/>
      <c r="T17" s="29"/>
      <c r="U17" s="29" t="s">
        <v>99</v>
      </c>
      <c r="V17" s="31">
        <v>9378</v>
      </c>
      <c r="W17" s="31" t="s">
        <v>48</v>
      </c>
      <c r="X17" s="31" t="s">
        <v>65</v>
      </c>
      <c r="Y17" s="31" t="s">
        <v>46</v>
      </c>
      <c r="Z17" s="31" t="s">
        <v>48</v>
      </c>
      <c r="AA17" s="32" t="s">
        <v>106</v>
      </c>
      <c r="AB17" s="29" t="s">
        <v>50</v>
      </c>
      <c r="AC17" s="29"/>
      <c r="AD17" s="29" t="s">
        <v>107</v>
      </c>
      <c r="AE17" s="29" t="s">
        <v>50</v>
      </c>
      <c r="AF17" s="29">
        <f t="shared" si="2"/>
        <v>3750</v>
      </c>
      <c r="AG17" s="29">
        <v>1</v>
      </c>
    </row>
    <row r="18" s="3" customFormat="1" ht="86" customHeight="1" spans="1:35">
      <c r="A18" s="28">
        <v>10</v>
      </c>
      <c r="B18" s="29" t="s">
        <v>108</v>
      </c>
      <c r="C18" s="29"/>
      <c r="D18" s="29" t="s">
        <v>109</v>
      </c>
      <c r="E18" s="29" t="s">
        <v>40</v>
      </c>
      <c r="F18" s="29" t="s">
        <v>41</v>
      </c>
      <c r="G18" s="29" t="s">
        <v>42</v>
      </c>
      <c r="H18" s="29" t="s">
        <v>110</v>
      </c>
      <c r="I18" s="30" t="s">
        <v>111</v>
      </c>
      <c r="J18" s="29">
        <v>100</v>
      </c>
      <c r="K18" s="29">
        <v>100</v>
      </c>
      <c r="L18" s="29"/>
      <c r="M18" s="29"/>
      <c r="N18" s="29"/>
      <c r="O18" s="29"/>
      <c r="P18" s="29"/>
      <c r="Q18" s="29">
        <v>100</v>
      </c>
      <c r="R18" s="29"/>
      <c r="S18" s="29"/>
      <c r="T18" s="29"/>
      <c r="U18" s="29" t="s">
        <v>45</v>
      </c>
      <c r="V18" s="31"/>
      <c r="W18" s="31" t="s">
        <v>48</v>
      </c>
      <c r="X18" s="31" t="s">
        <v>65</v>
      </c>
      <c r="Y18" s="31" t="s">
        <v>46</v>
      </c>
      <c r="Z18" s="31" t="s">
        <v>48</v>
      </c>
      <c r="AA18" s="32" t="s">
        <v>112</v>
      </c>
      <c r="AB18" s="29" t="s">
        <v>51</v>
      </c>
      <c r="AC18" s="29"/>
      <c r="AD18" s="29" t="s">
        <v>51</v>
      </c>
      <c r="AE18" s="29" t="s">
        <v>50</v>
      </c>
      <c r="AF18" s="29">
        <f t="shared" si="2"/>
        <v>100</v>
      </c>
      <c r="AG18" s="29">
        <v>1</v>
      </c>
    </row>
    <row r="19" s="2" customFormat="1" ht="124" customHeight="1" spans="1:35">
      <c r="A19" s="28">
        <v>11</v>
      </c>
      <c r="B19" s="29" t="s">
        <v>113</v>
      </c>
      <c r="C19" s="29"/>
      <c r="D19" s="29" t="s">
        <v>114</v>
      </c>
      <c r="E19" s="29" t="s">
        <v>40</v>
      </c>
      <c r="F19" s="29" t="s">
        <v>41</v>
      </c>
      <c r="G19" s="29" t="s">
        <v>42</v>
      </c>
      <c r="H19" s="29" t="s">
        <v>115</v>
      </c>
      <c r="I19" s="30" t="s">
        <v>116</v>
      </c>
      <c r="J19" s="29">
        <v>300</v>
      </c>
      <c r="K19" s="29">
        <f t="shared" ref="K19:K28" si="3">L19+M19+O19+N19+P19+Q19+R19</f>
        <v>300</v>
      </c>
      <c r="L19" s="29">
        <v>300</v>
      </c>
      <c r="M19" s="29"/>
      <c r="N19" s="29"/>
      <c r="O19" s="29"/>
      <c r="P19" s="29"/>
      <c r="Q19" s="29"/>
      <c r="R19" s="29"/>
      <c r="S19" s="29"/>
      <c r="T19" s="29"/>
      <c r="U19" s="33" t="s">
        <v>99</v>
      </c>
      <c r="V19" s="31">
        <v>800</v>
      </c>
      <c r="W19" s="31" t="s">
        <v>48</v>
      </c>
      <c r="X19" s="31" t="s">
        <v>65</v>
      </c>
      <c r="Y19" s="31" t="s">
        <v>46</v>
      </c>
      <c r="Z19" s="31" t="s">
        <v>48</v>
      </c>
      <c r="AA19" s="32" t="s">
        <v>117</v>
      </c>
      <c r="AB19" s="29" t="s">
        <v>50</v>
      </c>
      <c r="AC19" s="29"/>
      <c r="AD19" s="29" t="s">
        <v>118</v>
      </c>
      <c r="AE19" s="29" t="s">
        <v>50</v>
      </c>
      <c r="AF19" s="29"/>
      <c r="AG19" s="29"/>
    </row>
    <row r="20" s="2" customFormat="1" ht="125" customHeight="1" spans="1:35">
      <c r="A20" s="28">
        <v>12</v>
      </c>
      <c r="B20" s="29" t="s">
        <v>119</v>
      </c>
      <c r="C20" s="29"/>
      <c r="D20" s="29" t="s">
        <v>120</v>
      </c>
      <c r="E20" s="29" t="s">
        <v>40</v>
      </c>
      <c r="F20" s="29" t="s">
        <v>41</v>
      </c>
      <c r="G20" s="29" t="s">
        <v>121</v>
      </c>
      <c r="H20" s="29" t="s">
        <v>122</v>
      </c>
      <c r="I20" s="30" t="s">
        <v>123</v>
      </c>
      <c r="J20" s="29">
        <v>800</v>
      </c>
      <c r="K20" s="29">
        <f t="shared" si="3"/>
        <v>800</v>
      </c>
      <c r="L20" s="29">
        <v>800</v>
      </c>
      <c r="M20" s="29"/>
      <c r="N20" s="29"/>
      <c r="O20" s="29"/>
      <c r="P20" s="29"/>
      <c r="Q20" s="29"/>
      <c r="R20" s="29"/>
      <c r="S20" s="29"/>
      <c r="T20" s="29"/>
      <c r="U20" s="34" t="s">
        <v>85</v>
      </c>
      <c r="V20" s="31">
        <v>1180</v>
      </c>
      <c r="W20" s="31" t="s">
        <v>48</v>
      </c>
      <c r="X20" s="31" t="s">
        <v>93</v>
      </c>
      <c r="Y20" s="31" t="s">
        <v>46</v>
      </c>
      <c r="Z20" s="31" t="s">
        <v>48</v>
      </c>
      <c r="AA20" s="32" t="s">
        <v>124</v>
      </c>
      <c r="AB20" s="29" t="s">
        <v>125</v>
      </c>
      <c r="AC20" s="29"/>
      <c r="AD20" s="29" t="s">
        <v>101</v>
      </c>
      <c r="AE20" s="29" t="s">
        <v>125</v>
      </c>
      <c r="AF20" s="29">
        <f>J20</f>
        <v>800</v>
      </c>
      <c r="AG20" s="29">
        <v>1</v>
      </c>
    </row>
    <row r="21" s="3" customFormat="1" ht="142" customHeight="1" spans="1:35">
      <c r="A21" s="28">
        <v>13</v>
      </c>
      <c r="B21" s="29" t="s">
        <v>126</v>
      </c>
      <c r="C21" s="29"/>
      <c r="D21" s="29" t="s">
        <v>127</v>
      </c>
      <c r="E21" s="29" t="s">
        <v>40</v>
      </c>
      <c r="F21" s="29" t="s">
        <v>41</v>
      </c>
      <c r="G21" s="29" t="s">
        <v>42</v>
      </c>
      <c r="H21" s="29" t="s">
        <v>128</v>
      </c>
      <c r="I21" s="30" t="s">
        <v>129</v>
      </c>
      <c r="J21" s="29">
        <v>350</v>
      </c>
      <c r="K21" s="29">
        <f t="shared" si="3"/>
        <v>350</v>
      </c>
      <c r="L21" s="29">
        <v>350</v>
      </c>
      <c r="M21" s="29"/>
      <c r="N21" s="29"/>
      <c r="O21" s="29"/>
      <c r="P21" s="29"/>
      <c r="Q21" s="29"/>
      <c r="R21" s="29"/>
      <c r="S21" s="29"/>
      <c r="T21" s="29"/>
      <c r="U21" s="29" t="s">
        <v>85</v>
      </c>
      <c r="V21" s="31">
        <v>480</v>
      </c>
      <c r="W21" s="31"/>
      <c r="X21" s="31" t="s">
        <v>86</v>
      </c>
      <c r="Y21" s="31"/>
      <c r="Z21" s="31"/>
      <c r="AA21" s="32" t="s">
        <v>130</v>
      </c>
      <c r="AB21" s="29" t="s">
        <v>50</v>
      </c>
      <c r="AC21" s="29"/>
      <c r="AD21" s="29" t="s">
        <v>118</v>
      </c>
      <c r="AE21" s="29" t="s">
        <v>50</v>
      </c>
      <c r="AF21" s="29">
        <f>J21</f>
        <v>350</v>
      </c>
      <c r="AG21" s="29">
        <v>1</v>
      </c>
    </row>
    <row r="22" s="2" customFormat="1" ht="140" customHeight="1" spans="1:35">
      <c r="A22" s="28">
        <v>14</v>
      </c>
      <c r="B22" s="29" t="s">
        <v>131</v>
      </c>
      <c r="C22" s="29"/>
      <c r="D22" s="29" t="s">
        <v>132</v>
      </c>
      <c r="E22" s="29" t="s">
        <v>40</v>
      </c>
      <c r="F22" s="29" t="s">
        <v>133</v>
      </c>
      <c r="G22" s="29" t="s">
        <v>134</v>
      </c>
      <c r="H22" s="29" t="s">
        <v>115</v>
      </c>
      <c r="I22" s="30" t="s">
        <v>135</v>
      </c>
      <c r="J22" s="29">
        <v>395</v>
      </c>
      <c r="K22" s="29">
        <f t="shared" si="3"/>
        <v>395</v>
      </c>
      <c r="L22" s="29">
        <v>395</v>
      </c>
      <c r="M22" s="29"/>
      <c r="N22" s="29"/>
      <c r="O22" s="29"/>
      <c r="P22" s="29"/>
      <c r="Q22" s="29"/>
      <c r="R22" s="29"/>
      <c r="S22" s="29"/>
      <c r="T22" s="29"/>
      <c r="U22" s="34" t="s">
        <v>99</v>
      </c>
      <c r="V22" s="31">
        <v>145</v>
      </c>
      <c r="W22" s="31"/>
      <c r="X22" s="31"/>
      <c r="Y22" s="31"/>
      <c r="Z22" s="31"/>
      <c r="AA22" s="32" t="s">
        <v>117</v>
      </c>
      <c r="AB22" s="29" t="s">
        <v>118</v>
      </c>
      <c r="AC22" s="29"/>
      <c r="AD22" s="29" t="s">
        <v>118</v>
      </c>
      <c r="AE22" s="29" t="s">
        <v>136</v>
      </c>
      <c r="AF22" s="29">
        <f>J22</f>
        <v>395</v>
      </c>
      <c r="AG22" s="29">
        <v>1</v>
      </c>
    </row>
    <row r="23" s="2" customFormat="1" ht="121" customHeight="1" spans="1:35">
      <c r="A23" s="28">
        <v>15</v>
      </c>
      <c r="B23" s="29" t="s">
        <v>137</v>
      </c>
      <c r="C23" s="29"/>
      <c r="D23" s="29" t="s">
        <v>138</v>
      </c>
      <c r="E23" s="29" t="s">
        <v>40</v>
      </c>
      <c r="F23" s="29" t="s">
        <v>133</v>
      </c>
      <c r="G23" s="29" t="s">
        <v>134</v>
      </c>
      <c r="H23" s="29" t="s">
        <v>139</v>
      </c>
      <c r="I23" s="30" t="s">
        <v>140</v>
      </c>
      <c r="J23" s="29">
        <v>380</v>
      </c>
      <c r="K23" s="29">
        <f t="shared" si="3"/>
        <v>380</v>
      </c>
      <c r="L23" s="29">
        <v>380</v>
      </c>
      <c r="M23" s="29"/>
      <c r="N23" s="29"/>
      <c r="O23" s="29"/>
      <c r="P23" s="29"/>
      <c r="Q23" s="29"/>
      <c r="R23" s="29"/>
      <c r="S23" s="29"/>
      <c r="T23" s="29"/>
      <c r="U23" s="34" t="s">
        <v>99</v>
      </c>
      <c r="V23" s="31">
        <v>4</v>
      </c>
      <c r="W23" s="31" t="s">
        <v>48</v>
      </c>
      <c r="X23" s="31" t="s">
        <v>86</v>
      </c>
      <c r="Y23" s="31" t="s">
        <v>46</v>
      </c>
      <c r="Z23" s="31" t="s">
        <v>48</v>
      </c>
      <c r="AA23" s="32" t="s">
        <v>141</v>
      </c>
      <c r="AB23" s="29" t="s">
        <v>136</v>
      </c>
      <c r="AC23" s="29"/>
      <c r="AD23" s="29" t="s">
        <v>142</v>
      </c>
      <c r="AE23" s="29" t="s">
        <v>136</v>
      </c>
      <c r="AF23" s="29"/>
      <c r="AG23" s="29"/>
    </row>
    <row r="24" s="2" customFormat="1" ht="195" customHeight="1" spans="1:35">
      <c r="A24" s="28">
        <v>16</v>
      </c>
      <c r="B24" s="29" t="s">
        <v>143</v>
      </c>
      <c r="C24" s="29"/>
      <c r="D24" s="29" t="s">
        <v>144</v>
      </c>
      <c r="E24" s="29" t="s">
        <v>40</v>
      </c>
      <c r="F24" s="29" t="s">
        <v>41</v>
      </c>
      <c r="G24" s="29" t="s">
        <v>54</v>
      </c>
      <c r="H24" s="29" t="s">
        <v>145</v>
      </c>
      <c r="I24" s="30" t="s">
        <v>146</v>
      </c>
      <c r="J24" s="29">
        <v>980</v>
      </c>
      <c r="K24" s="29">
        <f t="shared" si="3"/>
        <v>980</v>
      </c>
      <c r="L24" s="29">
        <v>980</v>
      </c>
      <c r="M24" s="29"/>
      <c r="N24" s="29"/>
      <c r="O24" s="29"/>
      <c r="P24" s="29"/>
      <c r="Q24" s="29"/>
      <c r="R24" s="29"/>
      <c r="S24" s="29"/>
      <c r="T24" s="29"/>
      <c r="U24" s="33" t="s">
        <v>99</v>
      </c>
      <c r="V24" s="31">
        <v>2917</v>
      </c>
      <c r="W24" s="31" t="s">
        <v>48</v>
      </c>
      <c r="X24" s="31" t="s">
        <v>147</v>
      </c>
      <c r="Y24" s="31" t="s">
        <v>46</v>
      </c>
      <c r="Z24" s="31" t="s">
        <v>48</v>
      </c>
      <c r="AA24" s="32" t="s">
        <v>148</v>
      </c>
      <c r="AB24" s="29" t="s">
        <v>50</v>
      </c>
      <c r="AC24" s="29"/>
      <c r="AD24" s="29" t="s">
        <v>88</v>
      </c>
      <c r="AE24" s="29" t="s">
        <v>50</v>
      </c>
      <c r="AF24" s="29"/>
      <c r="AG24" s="29"/>
    </row>
    <row r="25" s="2" customFormat="1" ht="127" customHeight="1" spans="1:35">
      <c r="A25" s="28">
        <v>17</v>
      </c>
      <c r="B25" s="29" t="s">
        <v>149</v>
      </c>
      <c r="C25" s="29"/>
      <c r="D25" s="29" t="s">
        <v>150</v>
      </c>
      <c r="E25" s="29" t="s">
        <v>40</v>
      </c>
      <c r="F25" s="29" t="s">
        <v>41</v>
      </c>
      <c r="G25" s="29" t="s">
        <v>54</v>
      </c>
      <c r="H25" s="29" t="s">
        <v>151</v>
      </c>
      <c r="I25" s="30" t="s">
        <v>152</v>
      </c>
      <c r="J25" s="29">
        <v>1400</v>
      </c>
      <c r="K25" s="29">
        <f t="shared" si="3"/>
        <v>1400</v>
      </c>
      <c r="L25" s="29"/>
      <c r="M25" s="29"/>
      <c r="N25" s="29"/>
      <c r="O25" s="29"/>
      <c r="P25" s="29">
        <v>1400</v>
      </c>
      <c r="Q25" s="29"/>
      <c r="R25" s="29"/>
      <c r="S25" s="29"/>
      <c r="T25" s="29"/>
      <c r="U25" s="34" t="s">
        <v>99</v>
      </c>
      <c r="V25" s="31">
        <v>312</v>
      </c>
      <c r="W25" s="31" t="s">
        <v>48</v>
      </c>
      <c r="X25" s="31" t="s">
        <v>147</v>
      </c>
      <c r="Y25" s="31" t="s">
        <v>46</v>
      </c>
      <c r="Z25" s="31" t="s">
        <v>48</v>
      </c>
      <c r="AA25" s="32" t="s">
        <v>153</v>
      </c>
      <c r="AB25" s="29" t="s">
        <v>50</v>
      </c>
      <c r="AC25" s="29"/>
      <c r="AD25" s="29" t="s">
        <v>101</v>
      </c>
      <c r="AE25" s="29" t="s">
        <v>50</v>
      </c>
      <c r="AF25" s="29"/>
      <c r="AG25" s="29"/>
    </row>
    <row r="26" s="2" customFormat="1" ht="144" customHeight="1" spans="1:35">
      <c r="A26" s="28">
        <v>18</v>
      </c>
      <c r="B26" s="29" t="s">
        <v>154</v>
      </c>
      <c r="C26" s="29"/>
      <c r="D26" s="29" t="s">
        <v>155</v>
      </c>
      <c r="E26" s="29" t="s">
        <v>40</v>
      </c>
      <c r="F26" s="29" t="s">
        <v>41</v>
      </c>
      <c r="G26" s="29" t="s">
        <v>54</v>
      </c>
      <c r="H26" s="29" t="s">
        <v>156</v>
      </c>
      <c r="I26" s="30" t="s">
        <v>157</v>
      </c>
      <c r="J26" s="29">
        <v>110</v>
      </c>
      <c r="K26" s="29">
        <f t="shared" si="3"/>
        <v>110</v>
      </c>
      <c r="L26" s="29">
        <v>110</v>
      </c>
      <c r="M26" s="29"/>
      <c r="N26" s="29"/>
      <c r="O26" s="29"/>
      <c r="P26" s="29"/>
      <c r="Q26" s="29"/>
      <c r="R26" s="29"/>
      <c r="S26" s="29"/>
      <c r="T26" s="29"/>
      <c r="U26" s="29" t="s">
        <v>45</v>
      </c>
      <c r="V26" s="31">
        <v>2214</v>
      </c>
      <c r="W26" s="31" t="s">
        <v>48</v>
      </c>
      <c r="X26" s="31" t="s">
        <v>56</v>
      </c>
      <c r="Y26" s="31" t="s">
        <v>46</v>
      </c>
      <c r="Z26" s="31" t="s">
        <v>48</v>
      </c>
      <c r="AA26" s="32" t="s">
        <v>158</v>
      </c>
      <c r="AB26" s="29" t="s">
        <v>50</v>
      </c>
      <c r="AC26" s="29"/>
      <c r="AD26" s="29" t="s">
        <v>118</v>
      </c>
      <c r="AE26" s="29" t="s">
        <v>50</v>
      </c>
      <c r="AF26" s="29">
        <f t="shared" ref="AF26:AF31" si="4">J26</f>
        <v>110</v>
      </c>
      <c r="AG26" s="29">
        <v>1</v>
      </c>
    </row>
    <row r="27" s="2" customFormat="1" ht="176" customHeight="1" spans="1:35">
      <c r="A27" s="28">
        <v>19</v>
      </c>
      <c r="B27" s="29" t="s">
        <v>159</v>
      </c>
      <c r="C27" s="29"/>
      <c r="D27" s="29" t="s">
        <v>160</v>
      </c>
      <c r="E27" s="29" t="s">
        <v>40</v>
      </c>
      <c r="F27" s="29" t="s">
        <v>41</v>
      </c>
      <c r="G27" s="29" t="s">
        <v>54</v>
      </c>
      <c r="H27" s="29" t="s">
        <v>161</v>
      </c>
      <c r="I27" s="30" t="s">
        <v>162</v>
      </c>
      <c r="J27" s="29">
        <v>145</v>
      </c>
      <c r="K27" s="29">
        <f t="shared" si="3"/>
        <v>145</v>
      </c>
      <c r="L27" s="29">
        <v>145</v>
      </c>
      <c r="M27" s="29"/>
      <c r="N27" s="29"/>
      <c r="O27" s="29"/>
      <c r="P27" s="29"/>
      <c r="Q27" s="29"/>
      <c r="R27" s="29"/>
      <c r="S27" s="29"/>
      <c r="T27" s="29"/>
      <c r="U27" s="29" t="s">
        <v>45</v>
      </c>
      <c r="V27" s="31">
        <v>2331</v>
      </c>
      <c r="W27" s="31" t="s">
        <v>48</v>
      </c>
      <c r="X27" s="31" t="s">
        <v>56</v>
      </c>
      <c r="Y27" s="31" t="s">
        <v>46</v>
      </c>
      <c r="Z27" s="31" t="s">
        <v>48</v>
      </c>
      <c r="AA27" s="32" t="s">
        <v>163</v>
      </c>
      <c r="AB27" s="29" t="s">
        <v>50</v>
      </c>
      <c r="AC27" s="29"/>
      <c r="AD27" s="29" t="s">
        <v>118</v>
      </c>
      <c r="AE27" s="29" t="s">
        <v>50</v>
      </c>
      <c r="AF27" s="29">
        <f t="shared" si="4"/>
        <v>145</v>
      </c>
      <c r="AG27" s="29">
        <v>1</v>
      </c>
    </row>
    <row r="28" s="2" customFormat="1" ht="219" customHeight="1" spans="1:35">
      <c r="A28" s="28">
        <v>20</v>
      </c>
      <c r="B28" s="29" t="s">
        <v>164</v>
      </c>
      <c r="C28" s="29"/>
      <c r="D28" s="29" t="s">
        <v>165</v>
      </c>
      <c r="E28" s="29" t="s">
        <v>40</v>
      </c>
      <c r="F28" s="29" t="s">
        <v>133</v>
      </c>
      <c r="G28" s="29" t="s">
        <v>134</v>
      </c>
      <c r="H28" s="29" t="s">
        <v>166</v>
      </c>
      <c r="I28" s="30" t="s">
        <v>167</v>
      </c>
      <c r="J28" s="29">
        <v>500</v>
      </c>
      <c r="K28" s="29">
        <f t="shared" si="3"/>
        <v>500</v>
      </c>
      <c r="L28" s="29">
        <v>500</v>
      </c>
      <c r="M28" s="29"/>
      <c r="N28" s="29"/>
      <c r="O28" s="29"/>
      <c r="P28" s="29"/>
      <c r="Q28" s="29"/>
      <c r="R28" s="29"/>
      <c r="S28" s="29"/>
      <c r="T28" s="29"/>
      <c r="U28" s="33" t="s">
        <v>99</v>
      </c>
      <c r="V28" s="31">
        <v>1020</v>
      </c>
      <c r="W28" s="31" t="s">
        <v>48</v>
      </c>
      <c r="X28" s="31" t="s">
        <v>168</v>
      </c>
      <c r="Y28" s="31" t="s">
        <v>46</v>
      </c>
      <c r="Z28" s="31" t="s">
        <v>48</v>
      </c>
      <c r="AA28" s="32" t="s">
        <v>169</v>
      </c>
      <c r="AB28" s="29" t="s">
        <v>50</v>
      </c>
      <c r="AC28" s="29"/>
      <c r="AD28" s="29" t="s">
        <v>170</v>
      </c>
      <c r="AE28" s="29" t="s">
        <v>50</v>
      </c>
      <c r="AF28" s="29">
        <f t="shared" si="4"/>
        <v>500</v>
      </c>
      <c r="AG28" s="29">
        <v>1</v>
      </c>
    </row>
    <row r="29" s="4" customFormat="1" ht="147" customHeight="1" spans="1:35">
      <c r="A29" s="28">
        <v>21</v>
      </c>
      <c r="B29" s="29" t="s">
        <v>171</v>
      </c>
      <c r="C29" s="29"/>
      <c r="D29" s="29" t="s">
        <v>172</v>
      </c>
      <c r="E29" s="29" t="s">
        <v>40</v>
      </c>
      <c r="F29" s="29" t="s">
        <v>41</v>
      </c>
      <c r="G29" s="29" t="s">
        <v>54</v>
      </c>
      <c r="H29" s="29" t="s">
        <v>104</v>
      </c>
      <c r="I29" s="30" t="s">
        <v>173</v>
      </c>
      <c r="J29" s="29">
        <v>800</v>
      </c>
      <c r="K29" s="29">
        <f>SUM(L29:Q29)</f>
        <v>800</v>
      </c>
      <c r="L29" s="29">
        <v>800</v>
      </c>
      <c r="M29" s="29"/>
      <c r="N29" s="29"/>
      <c r="O29" s="29"/>
      <c r="P29" s="29"/>
      <c r="Q29" s="29"/>
      <c r="R29" s="29"/>
      <c r="S29" s="2"/>
      <c r="T29" s="2"/>
      <c r="U29" s="29" t="s">
        <v>45</v>
      </c>
      <c r="V29" s="31">
        <v>784</v>
      </c>
      <c r="W29" s="31" t="s">
        <v>48</v>
      </c>
      <c r="X29" s="31" t="s">
        <v>56</v>
      </c>
      <c r="Y29" s="31" t="s">
        <v>46</v>
      </c>
      <c r="Z29" s="31" t="s">
        <v>48</v>
      </c>
      <c r="AA29" s="32" t="s">
        <v>174</v>
      </c>
      <c r="AB29" s="29" t="s">
        <v>50</v>
      </c>
      <c r="AC29" s="29"/>
      <c r="AD29" s="29" t="s">
        <v>107</v>
      </c>
      <c r="AE29" s="29" t="s">
        <v>50</v>
      </c>
      <c r="AF29" s="29">
        <f t="shared" si="4"/>
        <v>800</v>
      </c>
      <c r="AG29" s="29">
        <v>1</v>
      </c>
      <c r="AH29" s="2"/>
      <c r="AI29" s="2"/>
    </row>
    <row r="30" s="2" customFormat="1" ht="206" customHeight="1" spans="1:35">
      <c r="A30" s="28">
        <v>22</v>
      </c>
      <c r="B30" s="29" t="s">
        <v>175</v>
      </c>
      <c r="C30" s="29"/>
      <c r="D30" s="29" t="s">
        <v>176</v>
      </c>
      <c r="E30" s="29" t="s">
        <v>40</v>
      </c>
      <c r="F30" s="29" t="s">
        <v>41</v>
      </c>
      <c r="G30" s="29" t="s">
        <v>121</v>
      </c>
      <c r="H30" s="29" t="s">
        <v>177</v>
      </c>
      <c r="I30" s="30" t="s">
        <v>178</v>
      </c>
      <c r="J30" s="29">
        <v>1276.02</v>
      </c>
      <c r="K30" s="29">
        <f t="shared" ref="K30:K48" si="5">L30+M30+O30+N30+P30+Q30+R30</f>
        <v>1276.02</v>
      </c>
      <c r="L30" s="29">
        <v>1276.02</v>
      </c>
      <c r="M30" s="29"/>
      <c r="N30" s="29"/>
      <c r="O30" s="29"/>
      <c r="P30" s="29"/>
      <c r="Q30" s="29"/>
      <c r="R30" s="29"/>
      <c r="S30" s="29"/>
      <c r="T30" s="29"/>
      <c r="U30" s="29" t="s">
        <v>45</v>
      </c>
      <c r="V30" s="31">
        <v>7584</v>
      </c>
      <c r="W30" s="31" t="s">
        <v>48</v>
      </c>
      <c r="X30" s="31" t="s">
        <v>179</v>
      </c>
      <c r="Y30" s="31" t="s">
        <v>48</v>
      </c>
      <c r="Z30" s="31" t="s">
        <v>48</v>
      </c>
      <c r="AA30" s="32" t="s">
        <v>180</v>
      </c>
      <c r="AB30" s="29" t="s">
        <v>125</v>
      </c>
      <c r="AC30" s="29"/>
      <c r="AD30" s="29" t="s">
        <v>181</v>
      </c>
      <c r="AE30" s="29" t="s">
        <v>125</v>
      </c>
      <c r="AF30" s="29">
        <f t="shared" si="4"/>
        <v>1276.02</v>
      </c>
      <c r="AG30" s="29">
        <v>1</v>
      </c>
    </row>
    <row r="31" s="2" customFormat="1" ht="126" customHeight="1" spans="1:35">
      <c r="A31" s="28">
        <v>23</v>
      </c>
      <c r="B31" s="29" t="s">
        <v>182</v>
      </c>
      <c r="C31" s="29"/>
      <c r="D31" s="29" t="s">
        <v>183</v>
      </c>
      <c r="E31" s="29" t="s">
        <v>40</v>
      </c>
      <c r="F31" s="29" t="s">
        <v>133</v>
      </c>
      <c r="G31" s="29" t="s">
        <v>184</v>
      </c>
      <c r="H31" s="29" t="s">
        <v>185</v>
      </c>
      <c r="I31" s="30" t="s">
        <v>186</v>
      </c>
      <c r="J31" s="29">
        <v>600</v>
      </c>
      <c r="K31" s="29">
        <f t="shared" si="5"/>
        <v>600</v>
      </c>
      <c r="L31" s="29">
        <v>600</v>
      </c>
      <c r="M31" s="29"/>
      <c r="N31" s="29"/>
      <c r="O31" s="29"/>
      <c r="P31" s="29"/>
      <c r="Q31" s="29"/>
      <c r="R31" s="29"/>
      <c r="S31" s="29"/>
      <c r="T31" s="29"/>
      <c r="U31" s="34" t="s">
        <v>99</v>
      </c>
      <c r="V31" s="31">
        <v>150</v>
      </c>
      <c r="W31" s="31" t="s">
        <v>48</v>
      </c>
      <c r="X31" s="31" t="s">
        <v>187</v>
      </c>
      <c r="Y31" s="31" t="s">
        <v>46</v>
      </c>
      <c r="Z31" s="31" t="s">
        <v>48</v>
      </c>
      <c r="AA31" s="32" t="s">
        <v>188</v>
      </c>
      <c r="AB31" s="29" t="s">
        <v>136</v>
      </c>
      <c r="AC31" s="29"/>
      <c r="AD31" s="29" t="s">
        <v>189</v>
      </c>
      <c r="AE31" s="29" t="s">
        <v>136</v>
      </c>
      <c r="AF31" s="29">
        <f t="shared" si="4"/>
        <v>600</v>
      </c>
      <c r="AG31" s="29">
        <v>1</v>
      </c>
    </row>
    <row r="32" s="2" customFormat="1" ht="158" customHeight="1" spans="1:35">
      <c r="A32" s="28">
        <v>24</v>
      </c>
      <c r="B32" s="29" t="s">
        <v>190</v>
      </c>
      <c r="C32" s="29"/>
      <c r="D32" s="29" t="s">
        <v>191</v>
      </c>
      <c r="E32" s="29" t="s">
        <v>40</v>
      </c>
      <c r="F32" s="29" t="s">
        <v>133</v>
      </c>
      <c r="G32" s="29" t="s">
        <v>184</v>
      </c>
      <c r="H32" s="29" t="s">
        <v>192</v>
      </c>
      <c r="I32" s="30" t="s">
        <v>193</v>
      </c>
      <c r="J32" s="29">
        <v>500</v>
      </c>
      <c r="K32" s="29">
        <f t="shared" si="5"/>
        <v>500</v>
      </c>
      <c r="L32" s="29">
        <v>500</v>
      </c>
      <c r="M32" s="29"/>
      <c r="N32" s="29"/>
      <c r="O32" s="29"/>
      <c r="P32" s="29"/>
      <c r="Q32" s="29"/>
      <c r="R32" s="29"/>
      <c r="S32" s="29"/>
      <c r="T32" s="29"/>
      <c r="U32" s="33" t="s">
        <v>99</v>
      </c>
      <c r="V32" s="31">
        <v>100</v>
      </c>
      <c r="W32" s="31" t="s">
        <v>48</v>
      </c>
      <c r="X32" s="31" t="s">
        <v>187</v>
      </c>
      <c r="Y32" s="31" t="s">
        <v>46</v>
      </c>
      <c r="Z32" s="31" t="s">
        <v>48</v>
      </c>
      <c r="AA32" s="32" t="s">
        <v>194</v>
      </c>
      <c r="AB32" s="29" t="s">
        <v>136</v>
      </c>
      <c r="AC32" s="29"/>
      <c r="AD32" s="29" t="s">
        <v>192</v>
      </c>
      <c r="AE32" s="29" t="s">
        <v>136</v>
      </c>
      <c r="AF32" s="29"/>
      <c r="AG32" s="29"/>
    </row>
    <row r="33" s="2" customFormat="1" ht="110" customHeight="1" spans="1:33">
      <c r="A33" s="28">
        <v>25</v>
      </c>
      <c r="B33" s="29" t="s">
        <v>195</v>
      </c>
      <c r="C33" s="29"/>
      <c r="D33" s="29" t="s">
        <v>196</v>
      </c>
      <c r="E33" s="29" t="s">
        <v>40</v>
      </c>
      <c r="F33" s="29" t="s">
        <v>133</v>
      </c>
      <c r="G33" s="29" t="s">
        <v>134</v>
      </c>
      <c r="H33" s="29" t="s">
        <v>197</v>
      </c>
      <c r="I33" s="30" t="s">
        <v>198</v>
      </c>
      <c r="J33" s="29">
        <v>200</v>
      </c>
      <c r="K33" s="29">
        <f t="shared" si="5"/>
        <v>200</v>
      </c>
      <c r="L33" s="29">
        <v>200</v>
      </c>
      <c r="M33" s="29"/>
      <c r="N33" s="29"/>
      <c r="O33" s="29"/>
      <c r="P33" s="29"/>
      <c r="Q33" s="29"/>
      <c r="R33" s="29"/>
      <c r="S33" s="29"/>
      <c r="T33" s="29"/>
      <c r="U33" s="34" t="s">
        <v>99</v>
      </c>
      <c r="V33" s="31">
        <v>535</v>
      </c>
      <c r="W33" s="31" t="s">
        <v>48</v>
      </c>
      <c r="X33" s="31" t="s">
        <v>134</v>
      </c>
      <c r="Y33" s="31" t="s">
        <v>46</v>
      </c>
      <c r="Z33" s="31" t="s">
        <v>48</v>
      </c>
      <c r="AA33" s="35" t="s">
        <v>199</v>
      </c>
      <c r="AB33" s="29" t="s">
        <v>136</v>
      </c>
      <c r="AC33" s="29"/>
      <c r="AD33" s="29" t="s">
        <v>189</v>
      </c>
      <c r="AE33" s="29" t="s">
        <v>136</v>
      </c>
      <c r="AF33" s="29">
        <f>J33</f>
        <v>200</v>
      </c>
      <c r="AG33" s="29">
        <v>1</v>
      </c>
    </row>
    <row r="34" s="2" customFormat="1" ht="167" customHeight="1" spans="1:33">
      <c r="A34" s="28">
        <v>26</v>
      </c>
      <c r="B34" s="29" t="s">
        <v>200</v>
      </c>
      <c r="C34" s="29"/>
      <c r="D34" s="29" t="s">
        <v>201</v>
      </c>
      <c r="E34" s="29" t="s">
        <v>40</v>
      </c>
      <c r="F34" s="29" t="s">
        <v>133</v>
      </c>
      <c r="G34" s="29" t="s">
        <v>134</v>
      </c>
      <c r="H34" s="29" t="s">
        <v>202</v>
      </c>
      <c r="I34" s="30" t="s">
        <v>203</v>
      </c>
      <c r="J34" s="29">
        <v>600</v>
      </c>
      <c r="K34" s="29">
        <f t="shared" si="5"/>
        <v>600</v>
      </c>
      <c r="L34" s="29">
        <v>600</v>
      </c>
      <c r="M34" s="29"/>
      <c r="N34" s="29"/>
      <c r="O34" s="29"/>
      <c r="P34" s="29"/>
      <c r="Q34" s="29"/>
      <c r="R34" s="29"/>
      <c r="S34" s="29"/>
      <c r="T34" s="29"/>
      <c r="U34" s="34" t="s">
        <v>99</v>
      </c>
      <c r="V34" s="31">
        <v>283</v>
      </c>
      <c r="W34" s="31"/>
      <c r="X34" s="31" t="s">
        <v>187</v>
      </c>
      <c r="Y34" s="31"/>
      <c r="Z34" s="31"/>
      <c r="AA34" s="32" t="s">
        <v>204</v>
      </c>
      <c r="AB34" s="29" t="s">
        <v>189</v>
      </c>
      <c r="AC34" s="29"/>
      <c r="AD34" s="29" t="s">
        <v>189</v>
      </c>
      <c r="AE34" s="29" t="s">
        <v>205</v>
      </c>
      <c r="AF34" s="29">
        <f>J34</f>
        <v>600</v>
      </c>
      <c r="AG34" s="29">
        <v>1</v>
      </c>
    </row>
    <row r="35" s="2" customFormat="1" ht="132" customHeight="1" spans="1:33">
      <c r="A35" s="28">
        <v>27</v>
      </c>
      <c r="B35" s="29" t="s">
        <v>206</v>
      </c>
      <c r="C35" s="29" t="s">
        <v>206</v>
      </c>
      <c r="D35" s="29" t="s">
        <v>207</v>
      </c>
      <c r="E35" s="29" t="s">
        <v>208</v>
      </c>
      <c r="F35" s="29" t="s">
        <v>209</v>
      </c>
      <c r="G35" s="29" t="s">
        <v>210</v>
      </c>
      <c r="H35" s="29" t="s">
        <v>211</v>
      </c>
      <c r="I35" s="30" t="s">
        <v>212</v>
      </c>
      <c r="J35" s="29">
        <v>500</v>
      </c>
      <c r="K35" s="29">
        <f t="shared" si="5"/>
        <v>500</v>
      </c>
      <c r="L35" s="29">
        <v>500</v>
      </c>
      <c r="M35" s="29"/>
      <c r="N35" s="29"/>
      <c r="O35" s="29"/>
      <c r="P35" s="29"/>
      <c r="Q35" s="29"/>
      <c r="R35" s="29"/>
      <c r="S35" s="29"/>
      <c r="T35" s="29"/>
      <c r="U35" s="29" t="s">
        <v>45</v>
      </c>
      <c r="V35" s="31">
        <v>1050</v>
      </c>
      <c r="W35" s="31" t="s">
        <v>48</v>
      </c>
      <c r="X35" s="31" t="s">
        <v>213</v>
      </c>
      <c r="Y35" s="31" t="s">
        <v>46</v>
      </c>
      <c r="Z35" s="31" t="s">
        <v>48</v>
      </c>
      <c r="AA35" s="32" t="s">
        <v>214</v>
      </c>
      <c r="AB35" s="29" t="s">
        <v>50</v>
      </c>
      <c r="AC35" s="29"/>
      <c r="AD35" s="29" t="s">
        <v>142</v>
      </c>
      <c r="AE35" s="29" t="s">
        <v>50</v>
      </c>
      <c r="AF35" s="29">
        <f>J35</f>
        <v>500</v>
      </c>
      <c r="AG35" s="29">
        <v>1</v>
      </c>
    </row>
    <row r="36" s="2" customFormat="1" ht="134" customHeight="1" spans="1:33">
      <c r="A36" s="28">
        <v>28</v>
      </c>
      <c r="B36" s="29" t="s">
        <v>215</v>
      </c>
      <c r="C36" s="29"/>
      <c r="D36" s="29" t="s">
        <v>216</v>
      </c>
      <c r="E36" s="29" t="s">
        <v>208</v>
      </c>
      <c r="F36" s="29" t="s">
        <v>209</v>
      </c>
      <c r="G36" s="29" t="s">
        <v>210</v>
      </c>
      <c r="H36" s="29" t="s">
        <v>217</v>
      </c>
      <c r="I36" s="30" t="s">
        <v>218</v>
      </c>
      <c r="J36" s="29">
        <v>520</v>
      </c>
      <c r="K36" s="29">
        <f t="shared" si="5"/>
        <v>520</v>
      </c>
      <c r="L36" s="29">
        <v>520</v>
      </c>
      <c r="M36" s="29"/>
      <c r="N36" s="29"/>
      <c r="O36" s="29"/>
      <c r="P36" s="29"/>
      <c r="Q36" s="29"/>
      <c r="R36" s="29"/>
      <c r="S36" s="29"/>
      <c r="T36" s="29"/>
      <c r="U36" s="29" t="s">
        <v>45</v>
      </c>
      <c r="V36" s="31">
        <v>1663</v>
      </c>
      <c r="W36" s="31" t="s">
        <v>48</v>
      </c>
      <c r="X36" s="31" t="s">
        <v>65</v>
      </c>
      <c r="Y36" s="31" t="s">
        <v>46</v>
      </c>
      <c r="Z36" s="31" t="s">
        <v>48</v>
      </c>
      <c r="AA36" s="32" t="s">
        <v>174</v>
      </c>
      <c r="AB36" s="29" t="s">
        <v>219</v>
      </c>
      <c r="AC36" s="29"/>
      <c r="AD36" s="29" t="s">
        <v>107</v>
      </c>
      <c r="AE36" s="29" t="s">
        <v>219</v>
      </c>
      <c r="AF36" s="29"/>
      <c r="AG36" s="29"/>
    </row>
    <row r="37" s="2" customFormat="1" ht="155" customHeight="1" spans="1:33">
      <c r="A37" s="28">
        <v>29</v>
      </c>
      <c r="B37" s="29" t="s">
        <v>220</v>
      </c>
      <c r="C37" s="29"/>
      <c r="D37" s="29" t="s">
        <v>221</v>
      </c>
      <c r="E37" s="29" t="s">
        <v>208</v>
      </c>
      <c r="F37" s="29" t="s">
        <v>209</v>
      </c>
      <c r="G37" s="29" t="s">
        <v>210</v>
      </c>
      <c r="H37" s="29" t="s">
        <v>107</v>
      </c>
      <c r="I37" s="30" t="s">
        <v>222</v>
      </c>
      <c r="J37" s="29">
        <v>2000</v>
      </c>
      <c r="K37" s="29">
        <f t="shared" si="5"/>
        <v>2000</v>
      </c>
      <c r="L37" s="29">
        <v>2000</v>
      </c>
      <c r="M37" s="29"/>
      <c r="N37" s="29"/>
      <c r="O37" s="29"/>
      <c r="P37" s="29"/>
      <c r="Q37" s="29"/>
      <c r="R37" s="29"/>
      <c r="S37" s="29"/>
      <c r="T37" s="29"/>
      <c r="U37" s="29" t="s">
        <v>45</v>
      </c>
      <c r="V37" s="31">
        <v>1443</v>
      </c>
      <c r="W37" s="31" t="s">
        <v>48</v>
      </c>
      <c r="X37" s="31" t="s">
        <v>65</v>
      </c>
      <c r="Y37" s="31" t="s">
        <v>46</v>
      </c>
      <c r="Z37" s="31" t="s">
        <v>48</v>
      </c>
      <c r="AA37" s="32" t="s">
        <v>223</v>
      </c>
      <c r="AB37" s="29" t="s">
        <v>219</v>
      </c>
      <c r="AC37" s="29"/>
      <c r="AD37" s="29" t="s">
        <v>107</v>
      </c>
      <c r="AE37" s="29" t="s">
        <v>219</v>
      </c>
      <c r="AF37" s="29"/>
      <c r="AG37" s="29"/>
    </row>
    <row r="38" s="2" customFormat="1" ht="232" customHeight="1" spans="1:33">
      <c r="A38" s="28">
        <v>30</v>
      </c>
      <c r="B38" s="29" t="s">
        <v>224</v>
      </c>
      <c r="C38" s="29"/>
      <c r="D38" s="29" t="s">
        <v>225</v>
      </c>
      <c r="E38" s="29" t="s">
        <v>208</v>
      </c>
      <c r="F38" s="29" t="s">
        <v>209</v>
      </c>
      <c r="G38" s="29" t="s">
        <v>210</v>
      </c>
      <c r="H38" s="29" t="s">
        <v>91</v>
      </c>
      <c r="I38" s="30" t="s">
        <v>226</v>
      </c>
      <c r="J38" s="29">
        <v>230</v>
      </c>
      <c r="K38" s="29">
        <f t="shared" si="5"/>
        <v>230</v>
      </c>
      <c r="L38" s="29">
        <v>230</v>
      </c>
      <c r="M38" s="29"/>
      <c r="N38" s="29"/>
      <c r="O38" s="29"/>
      <c r="P38" s="29"/>
      <c r="Q38" s="29"/>
      <c r="R38" s="29"/>
      <c r="S38" s="29"/>
      <c r="T38" s="29"/>
      <c r="U38" s="29" t="s">
        <v>45</v>
      </c>
      <c r="V38" s="31">
        <v>864</v>
      </c>
      <c r="W38" s="31" t="s">
        <v>48</v>
      </c>
      <c r="X38" s="31" t="s">
        <v>86</v>
      </c>
      <c r="Y38" s="31" t="s">
        <v>46</v>
      </c>
      <c r="Z38" s="31" t="s">
        <v>48</v>
      </c>
      <c r="AA38" s="32" t="s">
        <v>227</v>
      </c>
      <c r="AB38" s="29" t="s">
        <v>219</v>
      </c>
      <c r="AC38" s="29"/>
      <c r="AD38" s="29" t="s">
        <v>228</v>
      </c>
      <c r="AE38" s="29" t="s">
        <v>219</v>
      </c>
      <c r="AF38" s="29"/>
      <c r="AG38" s="29"/>
    </row>
    <row r="39" s="2" customFormat="1" ht="219" customHeight="1" spans="1:33">
      <c r="A39" s="28">
        <v>31</v>
      </c>
      <c r="B39" s="29" t="s">
        <v>229</v>
      </c>
      <c r="C39" s="29"/>
      <c r="D39" s="29" t="s">
        <v>230</v>
      </c>
      <c r="E39" s="29" t="s">
        <v>208</v>
      </c>
      <c r="F39" s="29" t="s">
        <v>209</v>
      </c>
      <c r="G39" s="29" t="s">
        <v>210</v>
      </c>
      <c r="H39" s="29" t="s">
        <v>231</v>
      </c>
      <c r="I39" s="30" t="s">
        <v>232</v>
      </c>
      <c r="J39" s="29">
        <v>505</v>
      </c>
      <c r="K39" s="29">
        <f t="shared" si="5"/>
        <v>505</v>
      </c>
      <c r="L39" s="29">
        <v>505</v>
      </c>
      <c r="M39" s="29"/>
      <c r="N39" s="29"/>
      <c r="O39" s="29"/>
      <c r="P39" s="29"/>
      <c r="Q39" s="29"/>
      <c r="R39" s="29"/>
      <c r="S39" s="29"/>
      <c r="T39" s="29"/>
      <c r="U39" s="29" t="s">
        <v>45</v>
      </c>
      <c r="V39" s="31">
        <v>3502</v>
      </c>
      <c r="W39" s="31" t="s">
        <v>48</v>
      </c>
      <c r="X39" s="31" t="s">
        <v>86</v>
      </c>
      <c r="Y39" s="31" t="s">
        <v>46</v>
      </c>
      <c r="Z39" s="31" t="s">
        <v>48</v>
      </c>
      <c r="AA39" s="32" t="s">
        <v>233</v>
      </c>
      <c r="AB39" s="29" t="s">
        <v>219</v>
      </c>
      <c r="AC39" s="29"/>
      <c r="AD39" s="29" t="s">
        <v>228</v>
      </c>
      <c r="AE39" s="29" t="s">
        <v>219</v>
      </c>
      <c r="AF39" s="29"/>
      <c r="AG39" s="29"/>
    </row>
    <row r="40" s="2" customFormat="1" ht="362" customHeight="1" spans="1:33">
      <c r="A40" s="28">
        <v>32</v>
      </c>
      <c r="B40" s="29" t="s">
        <v>234</v>
      </c>
      <c r="C40" s="29"/>
      <c r="D40" s="29" t="s">
        <v>235</v>
      </c>
      <c r="E40" s="29" t="s">
        <v>208</v>
      </c>
      <c r="F40" s="29" t="s">
        <v>209</v>
      </c>
      <c r="G40" s="29" t="s">
        <v>210</v>
      </c>
      <c r="H40" s="29" t="s">
        <v>236</v>
      </c>
      <c r="I40" s="36" t="s">
        <v>237</v>
      </c>
      <c r="J40" s="29">
        <v>795</v>
      </c>
      <c r="K40" s="29">
        <f t="shared" si="5"/>
        <v>795</v>
      </c>
      <c r="L40" s="29">
        <v>795</v>
      </c>
      <c r="M40" s="29"/>
      <c r="N40" s="29"/>
      <c r="O40" s="29"/>
      <c r="P40" s="29"/>
      <c r="Q40" s="29"/>
      <c r="R40" s="29"/>
      <c r="S40" s="29"/>
      <c r="T40" s="29"/>
      <c r="U40" s="29" t="s">
        <v>45</v>
      </c>
      <c r="V40" s="31">
        <v>1818</v>
      </c>
      <c r="W40" s="31" t="s">
        <v>48</v>
      </c>
      <c r="X40" s="31" t="s">
        <v>86</v>
      </c>
      <c r="Y40" s="31" t="s">
        <v>46</v>
      </c>
      <c r="Z40" s="31" t="s">
        <v>48</v>
      </c>
      <c r="AA40" s="32" t="s">
        <v>238</v>
      </c>
      <c r="AB40" s="29" t="s">
        <v>219</v>
      </c>
      <c r="AC40" s="29"/>
      <c r="AD40" s="29" t="s">
        <v>228</v>
      </c>
      <c r="AE40" s="29" t="s">
        <v>219</v>
      </c>
      <c r="AF40" s="29"/>
      <c r="AG40" s="29"/>
    </row>
    <row r="41" s="2" customFormat="1" ht="146" customHeight="1" spans="1:33">
      <c r="A41" s="28">
        <v>33</v>
      </c>
      <c r="B41" s="29" t="s">
        <v>239</v>
      </c>
      <c r="C41" s="29"/>
      <c r="D41" s="29" t="s">
        <v>240</v>
      </c>
      <c r="E41" s="29" t="s">
        <v>208</v>
      </c>
      <c r="F41" s="29" t="s">
        <v>209</v>
      </c>
      <c r="G41" s="29" t="s">
        <v>210</v>
      </c>
      <c r="H41" s="29" t="s">
        <v>241</v>
      </c>
      <c r="I41" s="30" t="s">
        <v>242</v>
      </c>
      <c r="J41" s="29">
        <v>320</v>
      </c>
      <c r="K41" s="29">
        <f t="shared" si="5"/>
        <v>320</v>
      </c>
      <c r="L41" s="29">
        <v>320</v>
      </c>
      <c r="M41" s="29"/>
      <c r="N41" s="29"/>
      <c r="O41" s="29"/>
      <c r="P41" s="29"/>
      <c r="Q41" s="29"/>
      <c r="R41" s="29"/>
      <c r="S41" s="29"/>
      <c r="T41" s="29"/>
      <c r="U41" s="29" t="s">
        <v>45</v>
      </c>
      <c r="V41" s="31">
        <v>2246</v>
      </c>
      <c r="W41" s="31" t="s">
        <v>48</v>
      </c>
      <c r="X41" s="31" t="s">
        <v>86</v>
      </c>
      <c r="Y41" s="31" t="s">
        <v>46</v>
      </c>
      <c r="Z41" s="31" t="s">
        <v>48</v>
      </c>
      <c r="AA41" s="32" t="s">
        <v>243</v>
      </c>
      <c r="AB41" s="29" t="s">
        <v>219</v>
      </c>
      <c r="AC41" s="29"/>
      <c r="AD41" s="29" t="s">
        <v>142</v>
      </c>
      <c r="AE41" s="29" t="s">
        <v>219</v>
      </c>
      <c r="AF41" s="29"/>
      <c r="AG41" s="29"/>
    </row>
    <row r="42" s="2" customFormat="1" ht="81" spans="1:33">
      <c r="A42" s="28">
        <v>34</v>
      </c>
      <c r="B42" s="29" t="s">
        <v>244</v>
      </c>
      <c r="C42" s="29"/>
      <c r="D42" s="29" t="s">
        <v>245</v>
      </c>
      <c r="E42" s="29" t="s">
        <v>208</v>
      </c>
      <c r="F42" s="29" t="s">
        <v>209</v>
      </c>
      <c r="G42" s="29" t="s">
        <v>210</v>
      </c>
      <c r="H42" s="29" t="s">
        <v>246</v>
      </c>
      <c r="I42" s="30" t="s">
        <v>247</v>
      </c>
      <c r="J42" s="29">
        <v>450</v>
      </c>
      <c r="K42" s="29">
        <f t="shared" si="5"/>
        <v>450</v>
      </c>
      <c r="L42" s="29">
        <v>450</v>
      </c>
      <c r="M42" s="29"/>
      <c r="N42" s="29"/>
      <c r="O42" s="29"/>
      <c r="P42" s="29"/>
      <c r="Q42" s="29"/>
      <c r="R42" s="29"/>
      <c r="S42" s="29"/>
      <c r="T42" s="29"/>
      <c r="U42" s="29" t="s">
        <v>45</v>
      </c>
      <c r="V42" s="31">
        <v>1106</v>
      </c>
      <c r="W42" s="31" t="s">
        <v>48</v>
      </c>
      <c r="X42" s="31" t="s">
        <v>86</v>
      </c>
      <c r="Y42" s="31" t="s">
        <v>46</v>
      </c>
      <c r="Z42" s="31" t="s">
        <v>48</v>
      </c>
      <c r="AA42" s="32" t="s">
        <v>248</v>
      </c>
      <c r="AB42" s="29" t="s">
        <v>219</v>
      </c>
      <c r="AC42" s="29"/>
      <c r="AD42" s="29" t="s">
        <v>142</v>
      </c>
      <c r="AE42" s="29" t="s">
        <v>219</v>
      </c>
      <c r="AF42" s="29"/>
      <c r="AG42" s="29"/>
    </row>
    <row r="43" s="2" customFormat="1" ht="130" customHeight="1" spans="1:33">
      <c r="A43" s="28">
        <v>35</v>
      </c>
      <c r="B43" s="29" t="s">
        <v>249</v>
      </c>
      <c r="C43" s="29"/>
      <c r="D43" s="29" t="s">
        <v>250</v>
      </c>
      <c r="E43" s="29" t="s">
        <v>208</v>
      </c>
      <c r="F43" s="29" t="s">
        <v>209</v>
      </c>
      <c r="G43" s="29" t="s">
        <v>210</v>
      </c>
      <c r="H43" s="29" t="s">
        <v>251</v>
      </c>
      <c r="I43" s="30" t="s">
        <v>252</v>
      </c>
      <c r="J43" s="29">
        <v>450</v>
      </c>
      <c r="K43" s="29">
        <f t="shared" si="5"/>
        <v>450</v>
      </c>
      <c r="L43" s="29">
        <v>450</v>
      </c>
      <c r="M43" s="29"/>
      <c r="N43" s="29"/>
      <c r="O43" s="29"/>
      <c r="P43" s="29"/>
      <c r="Q43" s="29"/>
      <c r="R43" s="29"/>
      <c r="S43" s="29"/>
      <c r="T43" s="29"/>
      <c r="U43" s="29" t="s">
        <v>45</v>
      </c>
      <c r="V43" s="31">
        <v>2435</v>
      </c>
      <c r="W43" s="31" t="s">
        <v>48</v>
      </c>
      <c r="X43" s="31" t="s">
        <v>86</v>
      </c>
      <c r="Y43" s="31" t="s">
        <v>46</v>
      </c>
      <c r="Z43" s="31" t="s">
        <v>48</v>
      </c>
      <c r="AA43" s="32" t="s">
        <v>253</v>
      </c>
      <c r="AB43" s="29" t="s">
        <v>219</v>
      </c>
      <c r="AC43" s="29"/>
      <c r="AD43" s="29" t="s">
        <v>228</v>
      </c>
      <c r="AE43" s="29" t="s">
        <v>219</v>
      </c>
      <c r="AF43" s="29"/>
      <c r="AG43" s="29"/>
    </row>
    <row r="44" s="2" customFormat="1" ht="119" customHeight="1" spans="1:33">
      <c r="A44" s="28">
        <v>36</v>
      </c>
      <c r="B44" s="29" t="s">
        <v>254</v>
      </c>
      <c r="C44" s="29"/>
      <c r="D44" s="29" t="s">
        <v>255</v>
      </c>
      <c r="E44" s="29" t="s">
        <v>208</v>
      </c>
      <c r="F44" s="29" t="s">
        <v>209</v>
      </c>
      <c r="G44" s="29" t="s">
        <v>210</v>
      </c>
      <c r="H44" s="31" t="s">
        <v>256</v>
      </c>
      <c r="I44" s="37" t="s">
        <v>257</v>
      </c>
      <c r="J44" s="29">
        <f>VLOOKUP(B:B,[1]储备库!$B:$O,14,FALSE)</f>
        <v>390</v>
      </c>
      <c r="K44" s="29">
        <f t="shared" si="5"/>
        <v>390</v>
      </c>
      <c r="L44" s="29"/>
      <c r="M44" s="29">
        <v>90</v>
      </c>
      <c r="N44" s="31">
        <v>300</v>
      </c>
      <c r="O44" s="29"/>
      <c r="P44" s="29"/>
      <c r="Q44" s="29"/>
      <c r="R44" s="29"/>
      <c r="S44" s="29"/>
      <c r="T44" s="29"/>
      <c r="U44" s="29" t="s">
        <v>45</v>
      </c>
      <c r="V44" s="31">
        <v>150</v>
      </c>
      <c r="W44" s="31" t="s">
        <v>48</v>
      </c>
      <c r="X44" s="31"/>
      <c r="Y44" s="31" t="s">
        <v>46</v>
      </c>
      <c r="Z44" s="31" t="s">
        <v>46</v>
      </c>
      <c r="AA44" s="32" t="s">
        <v>258</v>
      </c>
      <c r="AB44" s="29" t="s">
        <v>259</v>
      </c>
      <c r="AC44" s="29"/>
      <c r="AD44" s="29" t="s">
        <v>101</v>
      </c>
      <c r="AE44" s="29" t="s">
        <v>259</v>
      </c>
      <c r="AF44" s="29">
        <f>J44</f>
        <v>390</v>
      </c>
      <c r="AG44" s="29">
        <v>1</v>
      </c>
    </row>
    <row r="45" s="2" customFormat="1" ht="176" customHeight="1" spans="1:33">
      <c r="A45" s="28">
        <v>37</v>
      </c>
      <c r="B45" s="29" t="s">
        <v>260</v>
      </c>
      <c r="C45" s="29"/>
      <c r="D45" s="29" t="s">
        <v>261</v>
      </c>
      <c r="E45" s="29" t="s">
        <v>208</v>
      </c>
      <c r="F45" s="29" t="s">
        <v>209</v>
      </c>
      <c r="G45" s="29" t="s">
        <v>210</v>
      </c>
      <c r="H45" s="29" t="s">
        <v>151</v>
      </c>
      <c r="I45" s="30" t="s">
        <v>262</v>
      </c>
      <c r="J45" s="29">
        <v>100</v>
      </c>
      <c r="K45" s="29">
        <f t="shared" si="5"/>
        <v>100</v>
      </c>
      <c r="L45" s="29">
        <v>100</v>
      </c>
      <c r="M45" s="29"/>
      <c r="N45" s="29"/>
      <c r="O45" s="29"/>
      <c r="P45" s="29"/>
      <c r="Q45" s="29"/>
      <c r="R45" s="29"/>
      <c r="S45" s="29"/>
      <c r="T45" s="29"/>
      <c r="U45" s="29" t="s">
        <v>45</v>
      </c>
      <c r="V45" s="31">
        <v>250</v>
      </c>
      <c r="W45" s="31" t="s">
        <v>48</v>
      </c>
      <c r="X45" s="31" t="s">
        <v>86</v>
      </c>
      <c r="Y45" s="31" t="s">
        <v>46</v>
      </c>
      <c r="Z45" s="31" t="s">
        <v>48</v>
      </c>
      <c r="AA45" s="32" t="s">
        <v>263</v>
      </c>
      <c r="AB45" s="29" t="s">
        <v>219</v>
      </c>
      <c r="AC45" s="29"/>
      <c r="AD45" s="29" t="s">
        <v>228</v>
      </c>
      <c r="AE45" s="29" t="s">
        <v>219</v>
      </c>
      <c r="AF45" s="29"/>
      <c r="AG45" s="29"/>
    </row>
    <row r="46" s="2" customFormat="1" ht="171" customHeight="1" spans="1:33">
      <c r="A46" s="28">
        <v>38</v>
      </c>
      <c r="B46" s="29" t="s">
        <v>264</v>
      </c>
      <c r="C46" s="29"/>
      <c r="D46" s="29" t="s">
        <v>265</v>
      </c>
      <c r="E46" s="29" t="s">
        <v>208</v>
      </c>
      <c r="F46" s="29" t="s">
        <v>209</v>
      </c>
      <c r="G46" s="29" t="s">
        <v>210</v>
      </c>
      <c r="H46" s="29" t="s">
        <v>266</v>
      </c>
      <c r="I46" s="30" t="s">
        <v>267</v>
      </c>
      <c r="J46" s="29">
        <v>400</v>
      </c>
      <c r="K46" s="29">
        <f t="shared" si="5"/>
        <v>400</v>
      </c>
      <c r="L46" s="29">
        <v>400</v>
      </c>
      <c r="M46" s="29"/>
      <c r="N46" s="29"/>
      <c r="O46" s="29"/>
      <c r="P46" s="29"/>
      <c r="Q46" s="29"/>
      <c r="R46" s="29"/>
      <c r="S46" s="29"/>
      <c r="T46" s="29"/>
      <c r="U46" s="29" t="s">
        <v>45</v>
      </c>
      <c r="V46" s="31">
        <v>478</v>
      </c>
      <c r="W46" s="31" t="s">
        <v>48</v>
      </c>
      <c r="X46" s="31" t="s">
        <v>86</v>
      </c>
      <c r="Y46" s="31" t="s">
        <v>46</v>
      </c>
      <c r="Z46" s="31" t="s">
        <v>48</v>
      </c>
      <c r="AA46" s="32" t="s">
        <v>268</v>
      </c>
      <c r="AB46" s="29" t="s">
        <v>219</v>
      </c>
      <c r="AC46" s="29"/>
      <c r="AD46" s="29" t="s">
        <v>228</v>
      </c>
      <c r="AE46" s="29" t="s">
        <v>219</v>
      </c>
      <c r="AF46" s="29"/>
      <c r="AG46" s="29"/>
    </row>
    <row r="47" s="2" customFormat="1" ht="274" customHeight="1" spans="1:33">
      <c r="A47" s="28">
        <v>39</v>
      </c>
      <c r="B47" s="29" t="s">
        <v>269</v>
      </c>
      <c r="C47" s="29"/>
      <c r="D47" s="29" t="s">
        <v>270</v>
      </c>
      <c r="E47" s="29" t="s">
        <v>208</v>
      </c>
      <c r="F47" s="29" t="s">
        <v>209</v>
      </c>
      <c r="G47" s="29" t="s">
        <v>210</v>
      </c>
      <c r="H47" s="31" t="s">
        <v>271</v>
      </c>
      <c r="I47" s="30" t="s">
        <v>272</v>
      </c>
      <c r="J47" s="29">
        <f>VLOOKUP(B:B,[1]储备库!$B:$O,14,FALSE)</f>
        <v>300</v>
      </c>
      <c r="K47" s="29">
        <f t="shared" si="5"/>
        <v>300</v>
      </c>
      <c r="L47" s="29"/>
      <c r="M47" s="29">
        <v>100</v>
      </c>
      <c r="N47" s="31">
        <v>200</v>
      </c>
      <c r="O47" s="29"/>
      <c r="P47" s="29"/>
      <c r="Q47" s="29"/>
      <c r="R47" s="29"/>
      <c r="S47" s="29"/>
      <c r="T47" s="29"/>
      <c r="U47" s="29" t="s">
        <v>45</v>
      </c>
      <c r="V47" s="31">
        <v>350</v>
      </c>
      <c r="W47" s="31" t="s">
        <v>48</v>
      </c>
      <c r="X47" s="31" t="s">
        <v>86</v>
      </c>
      <c r="Y47" s="31" t="s">
        <v>46</v>
      </c>
      <c r="Z47" s="31" t="s">
        <v>46</v>
      </c>
      <c r="AA47" s="32" t="s">
        <v>273</v>
      </c>
      <c r="AB47" s="29" t="s">
        <v>259</v>
      </c>
      <c r="AC47" s="29"/>
      <c r="AD47" s="29" t="s">
        <v>170</v>
      </c>
      <c r="AE47" s="29" t="s">
        <v>259</v>
      </c>
      <c r="AF47" s="29">
        <f>J47</f>
        <v>300</v>
      </c>
      <c r="AG47" s="29">
        <v>1</v>
      </c>
    </row>
    <row r="48" s="2" customFormat="1" ht="133" customHeight="1" spans="1:33">
      <c r="A48" s="28">
        <v>40</v>
      </c>
      <c r="B48" s="29" t="s">
        <v>274</v>
      </c>
      <c r="C48" s="29"/>
      <c r="D48" s="29" t="s">
        <v>275</v>
      </c>
      <c r="E48" s="29" t="s">
        <v>208</v>
      </c>
      <c r="F48" s="29" t="s">
        <v>209</v>
      </c>
      <c r="G48" s="29" t="s">
        <v>210</v>
      </c>
      <c r="H48" s="29" t="s">
        <v>276</v>
      </c>
      <c r="I48" s="30" t="s">
        <v>277</v>
      </c>
      <c r="J48" s="29">
        <v>390</v>
      </c>
      <c r="K48" s="29">
        <f t="shared" si="5"/>
        <v>390</v>
      </c>
      <c r="L48" s="29">
        <v>390</v>
      </c>
      <c r="M48" s="29"/>
      <c r="N48" s="29"/>
      <c r="O48" s="29"/>
      <c r="P48" s="29"/>
      <c r="Q48" s="29"/>
      <c r="R48" s="29"/>
      <c r="S48" s="29"/>
      <c r="T48" s="29"/>
      <c r="U48" s="29" t="s">
        <v>45</v>
      </c>
      <c r="V48" s="31">
        <v>2753</v>
      </c>
      <c r="W48" s="31" t="s">
        <v>48</v>
      </c>
      <c r="X48" s="31" t="s">
        <v>86</v>
      </c>
      <c r="Y48" s="31" t="s">
        <v>46</v>
      </c>
      <c r="Z48" s="31" t="s">
        <v>48</v>
      </c>
      <c r="AA48" s="32" t="s">
        <v>278</v>
      </c>
      <c r="AB48" s="29" t="s">
        <v>219</v>
      </c>
      <c r="AC48" s="29"/>
      <c r="AD48" s="29" t="s">
        <v>228</v>
      </c>
      <c r="AE48" s="29" t="s">
        <v>219</v>
      </c>
      <c r="AF48" s="29"/>
      <c r="AG48" s="29"/>
    </row>
    <row r="49" s="4" customFormat="1" ht="98" customHeight="1" spans="1:36">
      <c r="A49" s="28">
        <v>41</v>
      </c>
      <c r="B49" s="29" t="s">
        <v>279</v>
      </c>
      <c r="C49" s="29"/>
      <c r="D49" s="29" t="s">
        <v>280</v>
      </c>
      <c r="E49" s="29" t="s">
        <v>208</v>
      </c>
      <c r="F49" s="29" t="s">
        <v>209</v>
      </c>
      <c r="G49" s="29" t="s">
        <v>210</v>
      </c>
      <c r="H49" s="31" t="s">
        <v>281</v>
      </c>
      <c r="I49" s="30" t="s">
        <v>282</v>
      </c>
      <c r="J49" s="29">
        <v>390</v>
      </c>
      <c r="K49" s="29">
        <f>SUM(L49:R49)</f>
        <v>390</v>
      </c>
      <c r="L49" s="29"/>
      <c r="M49" s="29">
        <v>281</v>
      </c>
      <c r="N49" s="31">
        <v>109</v>
      </c>
      <c r="O49" s="29"/>
      <c r="P49" s="29"/>
      <c r="Q49" s="29"/>
      <c r="R49" s="29"/>
      <c r="S49" s="29"/>
      <c r="T49" s="29"/>
      <c r="U49" s="29" t="s">
        <v>45</v>
      </c>
      <c r="V49" s="31">
        <v>1023</v>
      </c>
      <c r="W49" s="31" t="s">
        <v>48</v>
      </c>
      <c r="X49" s="31"/>
      <c r="Y49" s="31" t="s">
        <v>46</v>
      </c>
      <c r="Z49" s="31" t="s">
        <v>46</v>
      </c>
      <c r="AA49" s="32" t="s">
        <v>283</v>
      </c>
      <c r="AB49" s="29" t="s">
        <v>259</v>
      </c>
      <c r="AC49" s="29"/>
      <c r="AD49" s="29" t="s">
        <v>189</v>
      </c>
      <c r="AE49" s="29" t="s">
        <v>259</v>
      </c>
      <c r="AF49" s="29">
        <f>J49</f>
        <v>390</v>
      </c>
      <c r="AG49" s="29">
        <v>1</v>
      </c>
      <c r="AH49" s="3"/>
      <c r="AI49" s="2"/>
      <c r="AJ49" s="2"/>
    </row>
    <row r="50" s="2" customFormat="1" ht="120" customHeight="1" spans="1:36">
      <c r="A50" s="28">
        <v>42</v>
      </c>
      <c r="B50" s="29" t="s">
        <v>284</v>
      </c>
      <c r="C50" s="29"/>
      <c r="D50" s="29" t="s">
        <v>285</v>
      </c>
      <c r="E50" s="29" t="s">
        <v>208</v>
      </c>
      <c r="F50" s="29" t="s">
        <v>209</v>
      </c>
      <c r="G50" s="29" t="s">
        <v>210</v>
      </c>
      <c r="H50" s="29" t="s">
        <v>286</v>
      </c>
      <c r="I50" s="30" t="s">
        <v>287</v>
      </c>
      <c r="J50" s="29">
        <v>150</v>
      </c>
      <c r="K50" s="29">
        <f t="shared" ref="K50:K84" si="6">L50+M50+O50+N50+P50+Q50+R50</f>
        <v>150</v>
      </c>
      <c r="L50" s="29">
        <v>150</v>
      </c>
      <c r="M50" s="29"/>
      <c r="N50" s="29"/>
      <c r="O50" s="29"/>
      <c r="P50" s="29"/>
      <c r="Q50" s="29"/>
      <c r="R50" s="29"/>
      <c r="S50" s="29"/>
      <c r="T50" s="29"/>
      <c r="U50" s="29" t="s">
        <v>45</v>
      </c>
      <c r="V50" s="31">
        <v>1696</v>
      </c>
      <c r="W50" s="31" t="s">
        <v>48</v>
      </c>
      <c r="X50" s="31" t="s">
        <v>86</v>
      </c>
      <c r="Y50" s="31" t="s">
        <v>46</v>
      </c>
      <c r="Z50" s="31" t="s">
        <v>48</v>
      </c>
      <c r="AA50" s="32" t="s">
        <v>288</v>
      </c>
      <c r="AB50" s="29" t="s">
        <v>219</v>
      </c>
      <c r="AC50" s="29"/>
      <c r="AD50" s="29" t="s">
        <v>142</v>
      </c>
      <c r="AE50" s="29" t="s">
        <v>219</v>
      </c>
      <c r="AF50" s="29"/>
      <c r="AG50" s="29"/>
    </row>
    <row r="51" s="2" customFormat="1" ht="222" customHeight="1" spans="1:36">
      <c r="A51" s="28">
        <v>43</v>
      </c>
      <c r="B51" s="29" t="s">
        <v>289</v>
      </c>
      <c r="C51" s="29"/>
      <c r="D51" s="29" t="s">
        <v>290</v>
      </c>
      <c r="E51" s="29" t="s">
        <v>208</v>
      </c>
      <c r="F51" s="29" t="s">
        <v>209</v>
      </c>
      <c r="G51" s="29" t="s">
        <v>210</v>
      </c>
      <c r="H51" s="29" t="s">
        <v>291</v>
      </c>
      <c r="I51" s="30" t="s">
        <v>292</v>
      </c>
      <c r="J51" s="29">
        <v>450.51</v>
      </c>
      <c r="K51" s="29">
        <f t="shared" si="6"/>
        <v>450.51</v>
      </c>
      <c r="L51" s="29">
        <v>450.51</v>
      </c>
      <c r="M51" s="29"/>
      <c r="N51" s="29"/>
      <c r="O51" s="29"/>
      <c r="P51" s="29"/>
      <c r="Q51" s="29"/>
      <c r="R51" s="29"/>
      <c r="S51" s="29"/>
      <c r="T51" s="29"/>
      <c r="U51" s="29" t="s">
        <v>210</v>
      </c>
      <c r="V51" s="31">
        <v>1528</v>
      </c>
      <c r="W51" s="31" t="s">
        <v>48</v>
      </c>
      <c r="X51" s="31" t="s">
        <v>86</v>
      </c>
      <c r="Y51" s="31" t="s">
        <v>48</v>
      </c>
      <c r="Z51" s="31" t="s">
        <v>48</v>
      </c>
      <c r="AA51" s="32" t="s">
        <v>293</v>
      </c>
      <c r="AB51" s="29" t="s">
        <v>219</v>
      </c>
      <c r="AC51" s="29"/>
      <c r="AD51" s="31" t="s">
        <v>228</v>
      </c>
      <c r="AE51" s="29" t="s">
        <v>219</v>
      </c>
      <c r="AF51" s="29"/>
      <c r="AG51" s="29"/>
    </row>
    <row r="52" s="2" customFormat="1" ht="120" customHeight="1" spans="1:36">
      <c r="A52" s="28">
        <v>44</v>
      </c>
      <c r="B52" s="29" t="s">
        <v>294</v>
      </c>
      <c r="C52" s="29"/>
      <c r="D52" s="29" t="s">
        <v>295</v>
      </c>
      <c r="E52" s="29" t="s">
        <v>208</v>
      </c>
      <c r="F52" s="29" t="s">
        <v>209</v>
      </c>
      <c r="G52" s="29" t="s">
        <v>210</v>
      </c>
      <c r="H52" s="29" t="s">
        <v>296</v>
      </c>
      <c r="I52" s="30" t="s">
        <v>297</v>
      </c>
      <c r="J52" s="29">
        <v>200</v>
      </c>
      <c r="K52" s="29">
        <f t="shared" si="6"/>
        <v>200</v>
      </c>
      <c r="L52" s="29">
        <v>200</v>
      </c>
      <c r="M52" s="29"/>
      <c r="N52" s="29"/>
      <c r="O52" s="29"/>
      <c r="P52" s="29"/>
      <c r="Q52" s="29"/>
      <c r="R52" s="29"/>
      <c r="S52" s="29"/>
      <c r="T52" s="29"/>
      <c r="U52" s="29" t="s">
        <v>45</v>
      </c>
      <c r="V52" s="31">
        <v>50</v>
      </c>
      <c r="W52" s="31" t="s">
        <v>48</v>
      </c>
      <c r="X52" s="31" t="s">
        <v>86</v>
      </c>
      <c r="Y52" s="31" t="s">
        <v>46</v>
      </c>
      <c r="Z52" s="31" t="s">
        <v>48</v>
      </c>
      <c r="AA52" s="32" t="s">
        <v>298</v>
      </c>
      <c r="AB52" s="29" t="s">
        <v>50</v>
      </c>
      <c r="AC52" s="29"/>
      <c r="AD52" s="29" t="s">
        <v>101</v>
      </c>
      <c r="AE52" s="29" t="s">
        <v>50</v>
      </c>
      <c r="AF52" s="29">
        <f>J52</f>
        <v>200</v>
      </c>
      <c r="AG52" s="29">
        <v>1</v>
      </c>
    </row>
    <row r="53" s="2" customFormat="1" ht="127" customHeight="1" spans="1:36">
      <c r="A53" s="28">
        <v>45</v>
      </c>
      <c r="B53" s="29" t="s">
        <v>299</v>
      </c>
      <c r="C53" s="29"/>
      <c r="D53" s="29" t="s">
        <v>300</v>
      </c>
      <c r="E53" s="29" t="s">
        <v>208</v>
      </c>
      <c r="F53" s="29" t="s">
        <v>209</v>
      </c>
      <c r="G53" s="29" t="s">
        <v>301</v>
      </c>
      <c r="H53" s="31" t="s">
        <v>302</v>
      </c>
      <c r="I53" s="37" t="s">
        <v>303</v>
      </c>
      <c r="J53" s="29">
        <f>VLOOKUP(B:B,[1]储备库!$B:$O,14,FALSE)</f>
        <v>390</v>
      </c>
      <c r="K53" s="29">
        <f t="shared" si="6"/>
        <v>390</v>
      </c>
      <c r="L53" s="29"/>
      <c r="M53" s="29">
        <v>90</v>
      </c>
      <c r="N53" s="31">
        <v>300</v>
      </c>
      <c r="O53" s="29"/>
      <c r="P53" s="29"/>
      <c r="Q53" s="29"/>
      <c r="R53" s="29"/>
      <c r="S53" s="29"/>
      <c r="T53" s="29"/>
      <c r="U53" s="29" t="s">
        <v>45</v>
      </c>
      <c r="V53" s="31">
        <v>200</v>
      </c>
      <c r="W53" s="31" t="s">
        <v>48</v>
      </c>
      <c r="X53" s="31"/>
      <c r="Y53" s="31" t="s">
        <v>46</v>
      </c>
      <c r="Z53" s="31" t="s">
        <v>46</v>
      </c>
      <c r="AA53" s="32" t="s">
        <v>304</v>
      </c>
      <c r="AB53" s="29" t="s">
        <v>259</v>
      </c>
      <c r="AC53" s="29"/>
      <c r="AD53" s="29" t="s">
        <v>101</v>
      </c>
      <c r="AE53" s="29" t="s">
        <v>259</v>
      </c>
      <c r="AF53" s="29">
        <f>J53</f>
        <v>390</v>
      </c>
      <c r="AG53" s="29">
        <v>1</v>
      </c>
    </row>
    <row r="54" s="2" customFormat="1" ht="164" customHeight="1" spans="1:36">
      <c r="A54" s="28">
        <v>46</v>
      </c>
      <c r="B54" s="29" t="s">
        <v>305</v>
      </c>
      <c r="C54" s="29"/>
      <c r="D54" s="29" t="s">
        <v>306</v>
      </c>
      <c r="E54" s="29" t="s">
        <v>208</v>
      </c>
      <c r="F54" s="29" t="s">
        <v>209</v>
      </c>
      <c r="G54" s="29" t="s">
        <v>301</v>
      </c>
      <c r="H54" s="29" t="s">
        <v>307</v>
      </c>
      <c r="I54" s="30" t="s">
        <v>308</v>
      </c>
      <c r="J54" s="29">
        <v>125</v>
      </c>
      <c r="K54" s="29">
        <f t="shared" si="6"/>
        <v>125</v>
      </c>
      <c r="L54" s="29">
        <v>125</v>
      </c>
      <c r="M54" s="29"/>
      <c r="N54" s="29"/>
      <c r="O54" s="29"/>
      <c r="P54" s="29"/>
      <c r="Q54" s="29"/>
      <c r="R54" s="29"/>
      <c r="S54" s="29"/>
      <c r="T54" s="29"/>
      <c r="U54" s="29" t="s">
        <v>45</v>
      </c>
      <c r="V54" s="31">
        <v>766</v>
      </c>
      <c r="W54" s="31" t="s">
        <v>48</v>
      </c>
      <c r="X54" s="31"/>
      <c r="Y54" s="31" t="s">
        <v>46</v>
      </c>
      <c r="Z54" s="31" t="s">
        <v>48</v>
      </c>
      <c r="AA54" s="32" t="s">
        <v>309</v>
      </c>
      <c r="AB54" s="29" t="s">
        <v>310</v>
      </c>
      <c r="AC54" s="29"/>
      <c r="AD54" s="29" t="s">
        <v>192</v>
      </c>
      <c r="AE54" s="29" t="s">
        <v>311</v>
      </c>
      <c r="AF54" s="29"/>
      <c r="AG54" s="29"/>
    </row>
    <row r="55" s="2" customFormat="1" ht="123" customHeight="1" spans="1:36">
      <c r="A55" s="28">
        <v>47</v>
      </c>
      <c r="B55" s="29" t="s">
        <v>312</v>
      </c>
      <c r="C55" s="29"/>
      <c r="D55" s="29" t="s">
        <v>313</v>
      </c>
      <c r="E55" s="29" t="s">
        <v>208</v>
      </c>
      <c r="F55" s="29" t="s">
        <v>209</v>
      </c>
      <c r="G55" s="29" t="s">
        <v>301</v>
      </c>
      <c r="H55" s="31" t="s">
        <v>314</v>
      </c>
      <c r="I55" s="37" t="s">
        <v>315</v>
      </c>
      <c r="J55" s="29">
        <f>VLOOKUP(B:B,[1]储备库!$B:$O,14,FALSE)</f>
        <v>390</v>
      </c>
      <c r="K55" s="29">
        <f t="shared" si="6"/>
        <v>390</v>
      </c>
      <c r="L55" s="29"/>
      <c r="M55" s="29">
        <v>90</v>
      </c>
      <c r="N55" s="31">
        <v>300</v>
      </c>
      <c r="O55" s="29"/>
      <c r="P55" s="29"/>
      <c r="Q55" s="29"/>
      <c r="R55" s="29"/>
      <c r="S55" s="29"/>
      <c r="T55" s="29"/>
      <c r="U55" s="29" t="s">
        <v>45</v>
      </c>
      <c r="V55" s="31">
        <v>398</v>
      </c>
      <c r="W55" s="31" t="s">
        <v>48</v>
      </c>
      <c r="X55" s="31"/>
      <c r="Y55" s="31" t="s">
        <v>46</v>
      </c>
      <c r="Z55" s="31" t="s">
        <v>46</v>
      </c>
      <c r="AA55" s="32" t="s">
        <v>316</v>
      </c>
      <c r="AB55" s="29" t="s">
        <v>259</v>
      </c>
      <c r="AC55" s="29"/>
      <c r="AD55" s="29" t="s">
        <v>142</v>
      </c>
      <c r="AE55" s="29" t="s">
        <v>259</v>
      </c>
      <c r="AF55" s="29">
        <f>J55</f>
        <v>390</v>
      </c>
      <c r="AG55" s="29">
        <v>1</v>
      </c>
    </row>
    <row r="56" s="2" customFormat="1" ht="170" customHeight="1" spans="1:36">
      <c r="A56" s="28">
        <v>48</v>
      </c>
      <c r="B56" s="29" t="s">
        <v>317</v>
      </c>
      <c r="C56" s="29"/>
      <c r="D56" s="29" t="s">
        <v>318</v>
      </c>
      <c r="E56" s="29" t="s">
        <v>208</v>
      </c>
      <c r="F56" s="29" t="s">
        <v>209</v>
      </c>
      <c r="G56" s="29" t="s">
        <v>301</v>
      </c>
      <c r="H56" s="29" t="s">
        <v>319</v>
      </c>
      <c r="I56" s="30" t="s">
        <v>320</v>
      </c>
      <c r="J56" s="29">
        <v>530</v>
      </c>
      <c r="K56" s="29">
        <f t="shared" si="6"/>
        <v>530</v>
      </c>
      <c r="L56" s="29"/>
      <c r="M56" s="29"/>
      <c r="N56" s="29"/>
      <c r="O56" s="29"/>
      <c r="P56" s="31">
        <v>530</v>
      </c>
      <c r="Q56" s="29"/>
      <c r="R56" s="29"/>
      <c r="S56" s="29"/>
      <c r="T56" s="29"/>
      <c r="U56" s="29" t="s">
        <v>45</v>
      </c>
      <c r="V56" s="31">
        <v>915</v>
      </c>
      <c r="W56" s="31" t="s">
        <v>48</v>
      </c>
      <c r="X56" s="31"/>
      <c r="Y56" s="31" t="s">
        <v>46</v>
      </c>
      <c r="Z56" s="31" t="s">
        <v>48</v>
      </c>
      <c r="AA56" s="32" t="s">
        <v>321</v>
      </c>
      <c r="AB56" s="29" t="s">
        <v>310</v>
      </c>
      <c r="AC56" s="29"/>
      <c r="AD56" s="29" t="s">
        <v>322</v>
      </c>
      <c r="AE56" s="29" t="s">
        <v>311</v>
      </c>
      <c r="AF56" s="29">
        <f>J56</f>
        <v>530</v>
      </c>
      <c r="AG56" s="29">
        <v>1</v>
      </c>
    </row>
    <row r="57" s="2" customFormat="1" ht="130" customHeight="1" spans="1:36">
      <c r="A57" s="28">
        <v>49</v>
      </c>
      <c r="B57" s="29" t="s">
        <v>323</v>
      </c>
      <c r="C57" s="29"/>
      <c r="D57" s="29" t="s">
        <v>324</v>
      </c>
      <c r="E57" s="29" t="s">
        <v>208</v>
      </c>
      <c r="F57" s="29" t="s">
        <v>209</v>
      </c>
      <c r="G57" s="29" t="s">
        <v>301</v>
      </c>
      <c r="H57" s="29" t="s">
        <v>251</v>
      </c>
      <c r="I57" s="30" t="s">
        <v>325</v>
      </c>
      <c r="J57" s="29">
        <v>390</v>
      </c>
      <c r="K57" s="29">
        <f t="shared" si="6"/>
        <v>390</v>
      </c>
      <c r="L57" s="29">
        <v>390</v>
      </c>
      <c r="M57" s="29"/>
      <c r="N57" s="29"/>
      <c r="O57" s="29"/>
      <c r="P57" s="29"/>
      <c r="Q57" s="29"/>
      <c r="R57" s="29"/>
      <c r="S57" s="29"/>
      <c r="T57" s="29"/>
      <c r="U57" s="29" t="s">
        <v>45</v>
      </c>
      <c r="V57" s="31">
        <v>2435</v>
      </c>
      <c r="W57" s="31" t="s">
        <v>48</v>
      </c>
      <c r="X57" s="31"/>
      <c r="Y57" s="31" t="s">
        <v>46</v>
      </c>
      <c r="Z57" s="31" t="s">
        <v>48</v>
      </c>
      <c r="AA57" s="32" t="s">
        <v>326</v>
      </c>
      <c r="AB57" s="29" t="s">
        <v>310</v>
      </c>
      <c r="AC57" s="29"/>
      <c r="AD57" s="29" t="s">
        <v>327</v>
      </c>
      <c r="AE57" s="29" t="s">
        <v>311</v>
      </c>
      <c r="AF57" s="29"/>
      <c r="AG57" s="29"/>
    </row>
    <row r="58" s="2" customFormat="1" ht="168" customHeight="1" spans="1:36">
      <c r="A58" s="28">
        <v>50</v>
      </c>
      <c r="B58" s="29" t="s">
        <v>328</v>
      </c>
      <c r="C58" s="29"/>
      <c r="D58" s="29" t="s">
        <v>329</v>
      </c>
      <c r="E58" s="29" t="s">
        <v>208</v>
      </c>
      <c r="F58" s="29" t="s">
        <v>209</v>
      </c>
      <c r="G58" s="29" t="s">
        <v>301</v>
      </c>
      <c r="H58" s="31" t="s">
        <v>330</v>
      </c>
      <c r="I58" s="37" t="s">
        <v>331</v>
      </c>
      <c r="J58" s="29">
        <f>VLOOKUP(B:B,[1]储备库!$B:$O,14,FALSE)</f>
        <v>790</v>
      </c>
      <c r="K58" s="29">
        <f t="shared" si="6"/>
        <v>790</v>
      </c>
      <c r="L58" s="29"/>
      <c r="M58" s="29"/>
      <c r="N58" s="31">
        <v>790</v>
      </c>
      <c r="O58" s="29"/>
      <c r="P58" s="29"/>
      <c r="Q58" s="29"/>
      <c r="R58" s="29"/>
      <c r="S58" s="29"/>
      <c r="T58" s="29"/>
      <c r="U58" s="29" t="s">
        <v>45</v>
      </c>
      <c r="V58" s="31">
        <v>420</v>
      </c>
      <c r="W58" s="31" t="s">
        <v>48</v>
      </c>
      <c r="X58" s="31"/>
      <c r="Y58" s="31" t="s">
        <v>46</v>
      </c>
      <c r="Z58" s="31" t="s">
        <v>46</v>
      </c>
      <c r="AA58" s="32" t="s">
        <v>332</v>
      </c>
      <c r="AB58" s="29" t="s">
        <v>259</v>
      </c>
      <c r="AC58" s="29"/>
      <c r="AD58" s="29" t="s">
        <v>101</v>
      </c>
      <c r="AE58" s="29" t="s">
        <v>259</v>
      </c>
      <c r="AF58" s="29"/>
      <c r="AG58" s="29"/>
    </row>
    <row r="59" s="2" customFormat="1" ht="131" customHeight="1" spans="1:36">
      <c r="A59" s="28">
        <v>51</v>
      </c>
      <c r="B59" s="29" t="s">
        <v>333</v>
      </c>
      <c r="C59" s="29"/>
      <c r="D59" s="29" t="s">
        <v>334</v>
      </c>
      <c r="E59" s="29" t="s">
        <v>208</v>
      </c>
      <c r="F59" s="29" t="s">
        <v>209</v>
      </c>
      <c r="G59" s="29" t="s">
        <v>301</v>
      </c>
      <c r="H59" s="29" t="s">
        <v>335</v>
      </c>
      <c r="I59" s="30" t="s">
        <v>336</v>
      </c>
      <c r="J59" s="29">
        <v>100</v>
      </c>
      <c r="K59" s="29">
        <f t="shared" si="6"/>
        <v>100</v>
      </c>
      <c r="L59" s="29">
        <v>100</v>
      </c>
      <c r="M59" s="29"/>
      <c r="N59" s="29"/>
      <c r="O59" s="29"/>
      <c r="P59" s="29"/>
      <c r="Q59" s="29"/>
      <c r="R59" s="29"/>
      <c r="S59" s="29"/>
      <c r="T59" s="29"/>
      <c r="U59" s="29" t="s">
        <v>45</v>
      </c>
      <c r="V59" s="31">
        <v>2000</v>
      </c>
      <c r="W59" s="31" t="s">
        <v>48</v>
      </c>
      <c r="X59" s="31"/>
      <c r="Y59" s="31" t="s">
        <v>46</v>
      </c>
      <c r="Z59" s="31" t="s">
        <v>48</v>
      </c>
      <c r="AA59" s="32" t="s">
        <v>337</v>
      </c>
      <c r="AB59" s="29" t="s">
        <v>310</v>
      </c>
      <c r="AC59" s="29"/>
      <c r="AD59" s="29" t="s">
        <v>101</v>
      </c>
      <c r="AE59" s="29" t="s">
        <v>311</v>
      </c>
      <c r="AF59" s="29"/>
      <c r="AG59" s="29"/>
    </row>
    <row r="60" s="2" customFormat="1" ht="144" customHeight="1" spans="1:36">
      <c r="A60" s="28">
        <v>52</v>
      </c>
      <c r="B60" s="29" t="s">
        <v>338</v>
      </c>
      <c r="C60" s="29"/>
      <c r="D60" s="29" t="s">
        <v>339</v>
      </c>
      <c r="E60" s="29" t="s">
        <v>208</v>
      </c>
      <c r="F60" s="29" t="s">
        <v>209</v>
      </c>
      <c r="G60" s="29" t="s">
        <v>301</v>
      </c>
      <c r="H60" s="29" t="s">
        <v>151</v>
      </c>
      <c r="I60" s="30" t="s">
        <v>340</v>
      </c>
      <c r="J60" s="29">
        <v>70</v>
      </c>
      <c r="K60" s="29">
        <f t="shared" si="6"/>
        <v>70</v>
      </c>
      <c r="L60" s="29">
        <v>70</v>
      </c>
      <c r="M60" s="29"/>
      <c r="N60" s="29"/>
      <c r="O60" s="29"/>
      <c r="P60" s="29"/>
      <c r="Q60" s="29"/>
      <c r="R60" s="29"/>
      <c r="S60" s="29"/>
      <c r="T60" s="29"/>
      <c r="U60" s="29" t="s">
        <v>45</v>
      </c>
      <c r="V60" s="31">
        <v>100</v>
      </c>
      <c r="W60" s="31" t="s">
        <v>48</v>
      </c>
      <c r="X60" s="31"/>
      <c r="Y60" s="31" t="s">
        <v>46</v>
      </c>
      <c r="Z60" s="31" t="s">
        <v>48</v>
      </c>
      <c r="AA60" s="32" t="s">
        <v>341</v>
      </c>
      <c r="AB60" s="29" t="s">
        <v>310</v>
      </c>
      <c r="AC60" s="29"/>
      <c r="AD60" s="29" t="s">
        <v>101</v>
      </c>
      <c r="AE60" s="29" t="s">
        <v>311</v>
      </c>
      <c r="AF60" s="29"/>
      <c r="AG60" s="29"/>
    </row>
    <row r="61" s="2" customFormat="1" ht="121" customHeight="1" spans="1:36">
      <c r="A61" s="28">
        <v>53</v>
      </c>
      <c r="B61" s="29" t="s">
        <v>342</v>
      </c>
      <c r="C61" s="29"/>
      <c r="D61" s="29" t="s">
        <v>343</v>
      </c>
      <c r="E61" s="29" t="s">
        <v>208</v>
      </c>
      <c r="F61" s="29" t="s">
        <v>209</v>
      </c>
      <c r="G61" s="29" t="s">
        <v>301</v>
      </c>
      <c r="H61" s="29" t="s">
        <v>344</v>
      </c>
      <c r="I61" s="30" t="s">
        <v>345</v>
      </c>
      <c r="J61" s="29">
        <v>200</v>
      </c>
      <c r="K61" s="29">
        <f t="shared" si="6"/>
        <v>200</v>
      </c>
      <c r="L61" s="29">
        <v>200</v>
      </c>
      <c r="M61" s="29"/>
      <c r="N61" s="29"/>
      <c r="O61" s="29"/>
      <c r="P61" s="29"/>
      <c r="Q61" s="29"/>
      <c r="R61" s="29"/>
      <c r="S61" s="29"/>
      <c r="T61" s="29"/>
      <c r="U61" s="29" t="s">
        <v>45</v>
      </c>
      <c r="V61" s="31">
        <v>385</v>
      </c>
      <c r="W61" s="31" t="s">
        <v>48</v>
      </c>
      <c r="X61" s="31"/>
      <c r="Y61" s="31" t="s">
        <v>46</v>
      </c>
      <c r="Z61" s="31" t="s">
        <v>48</v>
      </c>
      <c r="AA61" s="32" t="s">
        <v>346</v>
      </c>
      <c r="AB61" s="29" t="s">
        <v>310</v>
      </c>
      <c r="AC61" s="29"/>
      <c r="AD61" s="29" t="s">
        <v>101</v>
      </c>
      <c r="AE61" s="29" t="s">
        <v>311</v>
      </c>
      <c r="AF61" s="29"/>
      <c r="AG61" s="29"/>
    </row>
    <row r="62" s="2" customFormat="1" ht="143" customHeight="1" spans="1:36">
      <c r="A62" s="28">
        <v>54</v>
      </c>
      <c r="B62" s="29" t="s">
        <v>347</v>
      </c>
      <c r="C62" s="29"/>
      <c r="D62" s="29" t="s">
        <v>348</v>
      </c>
      <c r="E62" s="29" t="s">
        <v>208</v>
      </c>
      <c r="F62" s="29" t="s">
        <v>209</v>
      </c>
      <c r="G62" s="29" t="s">
        <v>301</v>
      </c>
      <c r="H62" s="29" t="s">
        <v>349</v>
      </c>
      <c r="I62" s="30" t="s">
        <v>350</v>
      </c>
      <c r="J62" s="29">
        <v>400</v>
      </c>
      <c r="K62" s="29">
        <f t="shared" si="6"/>
        <v>400</v>
      </c>
      <c r="L62" s="29">
        <v>400</v>
      </c>
      <c r="M62" s="29"/>
      <c r="N62" s="29"/>
      <c r="O62" s="29"/>
      <c r="P62" s="29"/>
      <c r="Q62" s="29"/>
      <c r="R62" s="29"/>
      <c r="S62" s="29"/>
      <c r="T62" s="29"/>
      <c r="U62" s="29" t="s">
        <v>45</v>
      </c>
      <c r="V62" s="31">
        <v>2896</v>
      </c>
      <c r="W62" s="31" t="s">
        <v>48</v>
      </c>
      <c r="X62" s="31"/>
      <c r="Y62" s="31" t="s">
        <v>46</v>
      </c>
      <c r="Z62" s="31" t="s">
        <v>48</v>
      </c>
      <c r="AA62" s="32" t="s">
        <v>341</v>
      </c>
      <c r="AB62" s="29" t="s">
        <v>310</v>
      </c>
      <c r="AC62" s="29"/>
      <c r="AD62" s="29" t="s">
        <v>101</v>
      </c>
      <c r="AE62" s="29" t="s">
        <v>311</v>
      </c>
      <c r="AF62" s="29"/>
      <c r="AG62" s="29"/>
    </row>
    <row r="63" s="2" customFormat="1" ht="135" spans="1:36">
      <c r="A63" s="28">
        <v>55</v>
      </c>
      <c r="B63" s="29" t="s">
        <v>351</v>
      </c>
      <c r="C63" s="29"/>
      <c r="D63" s="29" t="s">
        <v>352</v>
      </c>
      <c r="E63" s="29" t="s">
        <v>208</v>
      </c>
      <c r="F63" s="29" t="s">
        <v>209</v>
      </c>
      <c r="G63" s="29" t="s">
        <v>301</v>
      </c>
      <c r="H63" s="29" t="s">
        <v>353</v>
      </c>
      <c r="I63" s="30" t="s">
        <v>354</v>
      </c>
      <c r="J63" s="29">
        <v>360</v>
      </c>
      <c r="K63" s="29">
        <f t="shared" si="6"/>
        <v>360</v>
      </c>
      <c r="L63" s="29">
        <v>360</v>
      </c>
      <c r="M63" s="29"/>
      <c r="N63" s="29"/>
      <c r="O63" s="29"/>
      <c r="P63" s="29"/>
      <c r="Q63" s="29"/>
      <c r="R63" s="29"/>
      <c r="S63" s="29"/>
      <c r="T63" s="29"/>
      <c r="U63" s="29" t="s">
        <v>45</v>
      </c>
      <c r="V63" s="31">
        <v>1906</v>
      </c>
      <c r="W63" s="31" t="s">
        <v>48</v>
      </c>
      <c r="X63" s="31"/>
      <c r="Y63" s="31" t="s">
        <v>46</v>
      </c>
      <c r="Z63" s="31" t="s">
        <v>48</v>
      </c>
      <c r="AA63" s="32" t="s">
        <v>355</v>
      </c>
      <c r="AB63" s="29" t="s">
        <v>310</v>
      </c>
      <c r="AC63" s="29"/>
      <c r="AD63" s="29" t="s">
        <v>322</v>
      </c>
      <c r="AE63" s="29" t="s">
        <v>311</v>
      </c>
      <c r="AF63" s="29"/>
      <c r="AG63" s="29"/>
    </row>
    <row r="64" s="2" customFormat="1" ht="137" customHeight="1" spans="1:36">
      <c r="A64" s="28">
        <v>56</v>
      </c>
      <c r="B64" s="29" t="s">
        <v>356</v>
      </c>
      <c r="C64" s="29"/>
      <c r="D64" s="29" t="s">
        <v>357</v>
      </c>
      <c r="E64" s="29" t="s">
        <v>208</v>
      </c>
      <c r="F64" s="29" t="s">
        <v>209</v>
      </c>
      <c r="G64" s="29" t="s">
        <v>358</v>
      </c>
      <c r="H64" s="29" t="s">
        <v>104</v>
      </c>
      <c r="I64" s="30" t="s">
        <v>359</v>
      </c>
      <c r="J64" s="29">
        <v>200</v>
      </c>
      <c r="K64" s="29">
        <f t="shared" si="6"/>
        <v>200</v>
      </c>
      <c r="L64" s="29">
        <v>200</v>
      </c>
      <c r="M64" s="29"/>
      <c r="N64" s="29"/>
      <c r="O64" s="29"/>
      <c r="P64" s="29"/>
      <c r="Q64" s="29"/>
      <c r="R64" s="29"/>
      <c r="S64" s="29"/>
      <c r="T64" s="29"/>
      <c r="U64" s="29" t="s">
        <v>45</v>
      </c>
      <c r="V64" s="31">
        <v>1536</v>
      </c>
      <c r="W64" s="31" t="s">
        <v>48</v>
      </c>
      <c r="X64" s="31"/>
      <c r="Y64" s="31" t="s">
        <v>46</v>
      </c>
      <c r="Z64" s="31" t="s">
        <v>48</v>
      </c>
      <c r="AA64" s="32" t="s">
        <v>360</v>
      </c>
      <c r="AB64" s="29" t="s">
        <v>310</v>
      </c>
      <c r="AC64" s="29"/>
      <c r="AD64" s="29" t="s">
        <v>107</v>
      </c>
      <c r="AE64" s="29" t="s">
        <v>311</v>
      </c>
      <c r="AF64" s="29"/>
      <c r="AG64" s="29"/>
    </row>
    <row r="65" s="2" customFormat="1" ht="149" customHeight="1" spans="1:33">
      <c r="A65" s="28">
        <v>57</v>
      </c>
      <c r="B65" s="29" t="s">
        <v>361</v>
      </c>
      <c r="C65" s="29"/>
      <c r="D65" s="29" t="s">
        <v>362</v>
      </c>
      <c r="E65" s="29" t="s">
        <v>208</v>
      </c>
      <c r="F65" s="29" t="s">
        <v>209</v>
      </c>
      <c r="G65" s="29" t="s">
        <v>301</v>
      </c>
      <c r="H65" s="29" t="s">
        <v>363</v>
      </c>
      <c r="I65" s="30" t="s">
        <v>364</v>
      </c>
      <c r="J65" s="29">
        <v>1000</v>
      </c>
      <c r="K65" s="29">
        <f t="shared" si="6"/>
        <v>1000</v>
      </c>
      <c r="L65" s="29">
        <v>1000</v>
      </c>
      <c r="M65" s="29"/>
      <c r="N65" s="29"/>
      <c r="O65" s="29"/>
      <c r="P65" s="29"/>
      <c r="Q65" s="29"/>
      <c r="R65" s="29"/>
      <c r="S65" s="29"/>
      <c r="T65" s="29"/>
      <c r="U65" s="29" t="s">
        <v>45</v>
      </c>
      <c r="V65" s="31">
        <v>2263</v>
      </c>
      <c r="W65" s="31" t="s">
        <v>48</v>
      </c>
      <c r="X65" s="31"/>
      <c r="Y65" s="31" t="s">
        <v>46</v>
      </c>
      <c r="Z65" s="31" t="s">
        <v>48</v>
      </c>
      <c r="AA65" s="32" t="s">
        <v>365</v>
      </c>
      <c r="AB65" s="29" t="s">
        <v>310</v>
      </c>
      <c r="AC65" s="29"/>
      <c r="AD65" s="29" t="s">
        <v>327</v>
      </c>
      <c r="AE65" s="29" t="s">
        <v>311</v>
      </c>
      <c r="AF65" s="29"/>
      <c r="AG65" s="29"/>
    </row>
    <row r="66" s="2" customFormat="1" ht="266" customHeight="1" spans="1:33">
      <c r="A66" s="28">
        <v>58</v>
      </c>
      <c r="B66" s="29" t="s">
        <v>366</v>
      </c>
      <c r="C66" s="29"/>
      <c r="D66" s="29" t="s">
        <v>367</v>
      </c>
      <c r="E66" s="29" t="s">
        <v>208</v>
      </c>
      <c r="F66" s="29" t="s">
        <v>209</v>
      </c>
      <c r="G66" s="29" t="s">
        <v>210</v>
      </c>
      <c r="H66" s="29" t="s">
        <v>368</v>
      </c>
      <c r="I66" s="30" t="s">
        <v>369</v>
      </c>
      <c r="J66" s="29">
        <v>910</v>
      </c>
      <c r="K66" s="29">
        <f t="shared" si="6"/>
        <v>910</v>
      </c>
      <c r="L66" s="29">
        <v>910</v>
      </c>
      <c r="M66" s="29"/>
      <c r="N66" s="29"/>
      <c r="O66" s="29"/>
      <c r="P66" s="29"/>
      <c r="Q66" s="29"/>
      <c r="R66" s="29"/>
      <c r="S66" s="29"/>
      <c r="T66" s="29"/>
      <c r="U66" s="29" t="s">
        <v>45</v>
      </c>
      <c r="V66" s="31">
        <v>2111</v>
      </c>
      <c r="W66" s="31" t="s">
        <v>48</v>
      </c>
      <c r="X66" s="31"/>
      <c r="Y66" s="31" t="s">
        <v>46</v>
      </c>
      <c r="Z66" s="31" t="s">
        <v>48</v>
      </c>
      <c r="AA66" s="32" t="s">
        <v>370</v>
      </c>
      <c r="AB66" s="29" t="s">
        <v>219</v>
      </c>
      <c r="AC66" s="29"/>
      <c r="AD66" s="29" t="s">
        <v>228</v>
      </c>
      <c r="AE66" s="29" t="s">
        <v>219</v>
      </c>
      <c r="AF66" s="29"/>
      <c r="AG66" s="29"/>
    </row>
    <row r="67" s="2" customFormat="1" ht="120" customHeight="1" spans="1:33">
      <c r="A67" s="28">
        <v>59</v>
      </c>
      <c r="B67" s="29" t="s">
        <v>371</v>
      </c>
      <c r="C67" s="29"/>
      <c r="D67" s="29" t="s">
        <v>372</v>
      </c>
      <c r="E67" s="29" t="s">
        <v>208</v>
      </c>
      <c r="F67" s="29" t="s">
        <v>373</v>
      </c>
      <c r="G67" s="29" t="s">
        <v>374</v>
      </c>
      <c r="H67" s="29" t="s">
        <v>211</v>
      </c>
      <c r="I67" s="30" t="s">
        <v>375</v>
      </c>
      <c r="J67" s="29">
        <v>300</v>
      </c>
      <c r="K67" s="29">
        <f t="shared" si="6"/>
        <v>300</v>
      </c>
      <c r="L67" s="29">
        <v>300</v>
      </c>
      <c r="M67" s="29"/>
      <c r="N67" s="29"/>
      <c r="O67" s="29"/>
      <c r="P67" s="29"/>
      <c r="Q67" s="29"/>
      <c r="R67" s="29"/>
      <c r="S67" s="29"/>
      <c r="T67" s="29"/>
      <c r="U67" s="29" t="s">
        <v>210</v>
      </c>
      <c r="V67" s="31">
        <v>1050</v>
      </c>
      <c r="W67" s="31" t="s">
        <v>48</v>
      </c>
      <c r="X67" s="31"/>
      <c r="Y67" s="31" t="s">
        <v>46</v>
      </c>
      <c r="Z67" s="31" t="s">
        <v>48</v>
      </c>
      <c r="AA67" s="32" t="s">
        <v>376</v>
      </c>
      <c r="AB67" s="29" t="s">
        <v>50</v>
      </c>
      <c r="AC67" s="29"/>
      <c r="AD67" s="29" t="s">
        <v>142</v>
      </c>
      <c r="AE67" s="29" t="s">
        <v>377</v>
      </c>
      <c r="AF67" s="29"/>
      <c r="AG67" s="29"/>
    </row>
    <row r="68" s="2" customFormat="1" ht="135" customHeight="1" spans="1:33">
      <c r="A68" s="28">
        <v>60</v>
      </c>
      <c r="B68" s="29" t="s">
        <v>378</v>
      </c>
      <c r="C68" s="29"/>
      <c r="D68" s="29" t="s">
        <v>379</v>
      </c>
      <c r="E68" s="29" t="s">
        <v>208</v>
      </c>
      <c r="F68" s="29" t="s">
        <v>373</v>
      </c>
      <c r="G68" s="29" t="s">
        <v>374</v>
      </c>
      <c r="H68" s="29" t="s">
        <v>380</v>
      </c>
      <c r="I68" s="30" t="s">
        <v>381</v>
      </c>
      <c r="J68" s="29">
        <v>1200</v>
      </c>
      <c r="K68" s="29">
        <f t="shared" si="6"/>
        <v>1200</v>
      </c>
      <c r="L68" s="29">
        <v>1200</v>
      </c>
      <c r="M68" s="29"/>
      <c r="N68" s="29"/>
      <c r="O68" s="29"/>
      <c r="P68" s="29"/>
      <c r="Q68" s="29"/>
      <c r="R68" s="29"/>
      <c r="S68" s="29"/>
      <c r="T68" s="29"/>
      <c r="U68" s="29" t="s">
        <v>210</v>
      </c>
      <c r="V68" s="31">
        <v>1893</v>
      </c>
      <c r="W68" s="31" t="s">
        <v>48</v>
      </c>
      <c r="X68" s="31"/>
      <c r="Y68" s="31" t="s">
        <v>46</v>
      </c>
      <c r="Z68" s="31" t="s">
        <v>48</v>
      </c>
      <c r="AA68" s="32" t="s">
        <v>382</v>
      </c>
      <c r="AB68" s="29" t="s">
        <v>377</v>
      </c>
      <c r="AC68" s="29"/>
      <c r="AD68" s="29" t="s">
        <v>88</v>
      </c>
      <c r="AE68" s="29" t="s">
        <v>377</v>
      </c>
      <c r="AF68" s="29"/>
      <c r="AG68" s="29"/>
    </row>
    <row r="69" s="2" customFormat="1" ht="168" customHeight="1" spans="1:33">
      <c r="A69" s="28">
        <v>61</v>
      </c>
      <c r="B69" s="29" t="s">
        <v>383</v>
      </c>
      <c r="C69" s="29"/>
      <c r="D69" s="29" t="s">
        <v>384</v>
      </c>
      <c r="E69" s="29" t="s">
        <v>208</v>
      </c>
      <c r="F69" s="29" t="s">
        <v>373</v>
      </c>
      <c r="G69" s="29" t="s">
        <v>385</v>
      </c>
      <c r="H69" s="29" t="s">
        <v>386</v>
      </c>
      <c r="I69" s="30" t="s">
        <v>387</v>
      </c>
      <c r="J69" s="29">
        <v>1000</v>
      </c>
      <c r="K69" s="29">
        <f t="shared" si="6"/>
        <v>1000</v>
      </c>
      <c r="L69" s="29">
        <v>1000</v>
      </c>
      <c r="M69" s="29"/>
      <c r="N69" s="29"/>
      <c r="O69" s="29"/>
      <c r="P69" s="29"/>
      <c r="Q69" s="29"/>
      <c r="R69" s="29"/>
      <c r="S69" s="29"/>
      <c r="T69" s="29"/>
      <c r="U69" s="29" t="s">
        <v>210</v>
      </c>
      <c r="V69" s="31">
        <v>2792</v>
      </c>
      <c r="W69" s="31" t="s">
        <v>48</v>
      </c>
      <c r="X69" s="31"/>
      <c r="Y69" s="31" t="s">
        <v>46</v>
      </c>
      <c r="Z69" s="31" t="s">
        <v>48</v>
      </c>
      <c r="AA69" s="32" t="s">
        <v>388</v>
      </c>
      <c r="AB69" s="29" t="s">
        <v>389</v>
      </c>
      <c r="AC69" s="29"/>
      <c r="AD69" s="29" t="s">
        <v>322</v>
      </c>
      <c r="AE69" s="29" t="s">
        <v>389</v>
      </c>
      <c r="AF69" s="29"/>
      <c r="AG69" s="29"/>
    </row>
    <row r="70" s="2" customFormat="1" ht="109" customHeight="1" spans="1:33">
      <c r="A70" s="28">
        <v>62</v>
      </c>
      <c r="B70" s="29" t="s">
        <v>390</v>
      </c>
      <c r="C70" s="29"/>
      <c r="D70" s="29" t="s">
        <v>391</v>
      </c>
      <c r="E70" s="29" t="s">
        <v>208</v>
      </c>
      <c r="F70" s="29" t="s">
        <v>373</v>
      </c>
      <c r="G70" s="29" t="s">
        <v>392</v>
      </c>
      <c r="H70" s="29" t="s">
        <v>211</v>
      </c>
      <c r="I70" s="30" t="s">
        <v>393</v>
      </c>
      <c r="J70" s="29">
        <v>120</v>
      </c>
      <c r="K70" s="29">
        <f t="shared" si="6"/>
        <v>120</v>
      </c>
      <c r="L70" s="29">
        <v>120</v>
      </c>
      <c r="M70" s="29"/>
      <c r="N70" s="29"/>
      <c r="O70" s="29"/>
      <c r="P70" s="29"/>
      <c r="Q70" s="29"/>
      <c r="R70" s="29"/>
      <c r="S70" s="29"/>
      <c r="T70" s="29"/>
      <c r="U70" s="29" t="s">
        <v>210</v>
      </c>
      <c r="V70" s="31">
        <v>250</v>
      </c>
      <c r="W70" s="31" t="s">
        <v>48</v>
      </c>
      <c r="X70" s="31"/>
      <c r="Y70" s="31" t="s">
        <v>46</v>
      </c>
      <c r="Z70" s="31" t="s">
        <v>48</v>
      </c>
      <c r="AA70" s="32" t="s">
        <v>394</v>
      </c>
      <c r="AB70" s="29" t="s">
        <v>50</v>
      </c>
      <c r="AC70" s="29"/>
      <c r="AD70" s="29" t="s">
        <v>142</v>
      </c>
      <c r="AE70" s="29" t="s">
        <v>50</v>
      </c>
      <c r="AF70" s="29"/>
      <c r="AG70" s="29"/>
    </row>
    <row r="71" s="2" customFormat="1" ht="117" customHeight="1" spans="1:33">
      <c r="A71" s="28">
        <v>63</v>
      </c>
      <c r="B71" s="29" t="s">
        <v>395</v>
      </c>
      <c r="C71" s="29"/>
      <c r="D71" s="29" t="s">
        <v>396</v>
      </c>
      <c r="E71" s="29" t="s">
        <v>208</v>
      </c>
      <c r="F71" s="29" t="s">
        <v>373</v>
      </c>
      <c r="G71" s="29" t="s">
        <v>392</v>
      </c>
      <c r="H71" s="31" t="s">
        <v>296</v>
      </c>
      <c r="I71" s="37" t="s">
        <v>397</v>
      </c>
      <c r="J71" s="29">
        <f>VLOOKUP(B:B,[1]储备库!$B:$O,14,FALSE)</f>
        <v>390</v>
      </c>
      <c r="K71" s="29">
        <f t="shared" si="6"/>
        <v>390</v>
      </c>
      <c r="L71" s="29"/>
      <c r="M71" s="29">
        <v>90</v>
      </c>
      <c r="N71" s="31">
        <v>300</v>
      </c>
      <c r="O71" s="29"/>
      <c r="P71" s="29"/>
      <c r="Q71" s="29"/>
      <c r="R71" s="29"/>
      <c r="S71" s="29"/>
      <c r="T71" s="29"/>
      <c r="U71" s="29" t="s">
        <v>210</v>
      </c>
      <c r="V71" s="31">
        <v>220</v>
      </c>
      <c r="W71" s="31" t="s">
        <v>48</v>
      </c>
      <c r="X71" s="31"/>
      <c r="Y71" s="31" t="s">
        <v>46</v>
      </c>
      <c r="Z71" s="31" t="s">
        <v>46</v>
      </c>
      <c r="AA71" s="32" t="s">
        <v>398</v>
      </c>
      <c r="AB71" s="29" t="s">
        <v>259</v>
      </c>
      <c r="AC71" s="29"/>
      <c r="AD71" s="29" t="s">
        <v>101</v>
      </c>
      <c r="AE71" s="29" t="s">
        <v>259</v>
      </c>
      <c r="AF71" s="29">
        <f>J71</f>
        <v>390</v>
      </c>
      <c r="AG71" s="29">
        <v>1</v>
      </c>
    </row>
    <row r="72" s="2" customFormat="1" ht="148" customHeight="1" spans="1:33">
      <c r="A72" s="28">
        <v>64</v>
      </c>
      <c r="B72" s="29" t="s">
        <v>399</v>
      </c>
      <c r="C72" s="29"/>
      <c r="D72" s="29" t="s">
        <v>400</v>
      </c>
      <c r="E72" s="29" t="s">
        <v>208</v>
      </c>
      <c r="F72" s="29" t="s">
        <v>373</v>
      </c>
      <c r="G72" s="29" t="s">
        <v>374</v>
      </c>
      <c r="H72" s="29" t="s">
        <v>401</v>
      </c>
      <c r="I72" s="30" t="s">
        <v>402</v>
      </c>
      <c r="J72" s="29">
        <v>450</v>
      </c>
      <c r="K72" s="29">
        <f t="shared" si="6"/>
        <v>450</v>
      </c>
      <c r="L72" s="29">
        <v>450</v>
      </c>
      <c r="M72" s="29"/>
      <c r="N72" s="29"/>
      <c r="O72" s="29"/>
      <c r="P72" s="29"/>
      <c r="Q72" s="29"/>
      <c r="R72" s="29"/>
      <c r="S72" s="29"/>
      <c r="T72" s="29"/>
      <c r="U72" s="29" t="s">
        <v>210</v>
      </c>
      <c r="V72" s="31">
        <v>941</v>
      </c>
      <c r="W72" s="31" t="s">
        <v>48</v>
      </c>
      <c r="X72" s="31"/>
      <c r="Y72" s="31" t="s">
        <v>46</v>
      </c>
      <c r="Z72" s="31" t="s">
        <v>48</v>
      </c>
      <c r="AA72" s="32" t="s">
        <v>403</v>
      </c>
      <c r="AB72" s="29" t="s">
        <v>377</v>
      </c>
      <c r="AC72" s="29"/>
      <c r="AD72" s="29" t="s">
        <v>322</v>
      </c>
      <c r="AE72" s="29" t="s">
        <v>377</v>
      </c>
      <c r="AF72" s="29"/>
      <c r="AG72" s="29"/>
    </row>
    <row r="73" s="2" customFormat="1" ht="107" customHeight="1" spans="1:33">
      <c r="A73" s="28">
        <v>65</v>
      </c>
      <c r="B73" s="29" t="s">
        <v>404</v>
      </c>
      <c r="C73" s="29"/>
      <c r="D73" s="29" t="s">
        <v>405</v>
      </c>
      <c r="E73" s="29" t="s">
        <v>208</v>
      </c>
      <c r="F73" s="29" t="s">
        <v>373</v>
      </c>
      <c r="G73" s="29" t="s">
        <v>392</v>
      </c>
      <c r="H73" s="29" t="s">
        <v>145</v>
      </c>
      <c r="I73" s="30" t="s">
        <v>406</v>
      </c>
      <c r="J73" s="29">
        <v>1700</v>
      </c>
      <c r="K73" s="29">
        <f t="shared" si="6"/>
        <v>1700</v>
      </c>
      <c r="L73" s="29">
        <v>1700</v>
      </c>
      <c r="M73" s="29"/>
      <c r="N73" s="29"/>
      <c r="O73" s="29"/>
      <c r="P73" s="29"/>
      <c r="Q73" s="29"/>
      <c r="R73" s="29"/>
      <c r="S73" s="29"/>
      <c r="T73" s="29"/>
      <c r="U73" s="29" t="s">
        <v>210</v>
      </c>
      <c r="V73" s="31">
        <v>2917</v>
      </c>
      <c r="W73" s="31" t="s">
        <v>48</v>
      </c>
      <c r="X73" s="31"/>
      <c r="Y73" s="31" t="s">
        <v>46</v>
      </c>
      <c r="Z73" s="31" t="s">
        <v>48</v>
      </c>
      <c r="AA73" s="32" t="s">
        <v>407</v>
      </c>
      <c r="AB73" s="29" t="s">
        <v>50</v>
      </c>
      <c r="AC73" s="29"/>
      <c r="AD73" s="29" t="s">
        <v>88</v>
      </c>
      <c r="AE73" s="29" t="s">
        <v>50</v>
      </c>
      <c r="AF73" s="29"/>
      <c r="AG73" s="29"/>
    </row>
    <row r="74" s="2" customFormat="1" ht="155" customHeight="1" spans="1:33">
      <c r="A74" s="28">
        <v>66</v>
      </c>
      <c r="B74" s="29" t="s">
        <v>408</v>
      </c>
      <c r="C74" s="29"/>
      <c r="D74" s="29" t="s">
        <v>409</v>
      </c>
      <c r="E74" s="29" t="s">
        <v>208</v>
      </c>
      <c r="F74" s="29" t="s">
        <v>373</v>
      </c>
      <c r="G74" s="29" t="s">
        <v>392</v>
      </c>
      <c r="H74" s="29" t="s">
        <v>410</v>
      </c>
      <c r="I74" s="30" t="s">
        <v>411</v>
      </c>
      <c r="J74" s="29">
        <v>2300</v>
      </c>
      <c r="K74" s="29">
        <f t="shared" si="6"/>
        <v>2300</v>
      </c>
      <c r="L74" s="29">
        <v>2300</v>
      </c>
      <c r="M74" s="29"/>
      <c r="N74" s="29"/>
      <c r="O74" s="29"/>
      <c r="P74" s="29"/>
      <c r="Q74" s="29"/>
      <c r="R74" s="29"/>
      <c r="S74" s="29"/>
      <c r="T74" s="29"/>
      <c r="U74" s="29" t="s">
        <v>210</v>
      </c>
      <c r="V74" s="31">
        <v>3867</v>
      </c>
      <c r="W74" s="31" t="s">
        <v>48</v>
      </c>
      <c r="X74" s="31"/>
      <c r="Y74" s="31" t="s">
        <v>46</v>
      </c>
      <c r="Z74" s="31" t="s">
        <v>48</v>
      </c>
      <c r="AA74" s="32" t="s">
        <v>412</v>
      </c>
      <c r="AB74" s="29" t="s">
        <v>50</v>
      </c>
      <c r="AC74" s="29"/>
      <c r="AD74" s="29" t="s">
        <v>88</v>
      </c>
      <c r="AE74" s="29" t="s">
        <v>50</v>
      </c>
      <c r="AF74" s="29"/>
      <c r="AG74" s="29"/>
    </row>
    <row r="75" s="2" customFormat="1" ht="137" customHeight="1" spans="1:33">
      <c r="A75" s="28">
        <v>67</v>
      </c>
      <c r="B75" s="29" t="s">
        <v>413</v>
      </c>
      <c r="C75" s="29"/>
      <c r="D75" s="29" t="s">
        <v>414</v>
      </c>
      <c r="E75" s="29" t="s">
        <v>208</v>
      </c>
      <c r="F75" s="29" t="s">
        <v>373</v>
      </c>
      <c r="G75" s="29" t="s">
        <v>392</v>
      </c>
      <c r="H75" s="29" t="s">
        <v>415</v>
      </c>
      <c r="I75" s="30" t="s">
        <v>416</v>
      </c>
      <c r="J75" s="29">
        <v>3708</v>
      </c>
      <c r="K75" s="29">
        <f t="shared" si="6"/>
        <v>3708</v>
      </c>
      <c r="L75" s="29">
        <v>3708</v>
      </c>
      <c r="M75" s="29"/>
      <c r="N75" s="29"/>
      <c r="O75" s="29"/>
      <c r="P75" s="29"/>
      <c r="Q75" s="29"/>
      <c r="R75" s="29"/>
      <c r="S75" s="29"/>
      <c r="T75" s="29"/>
      <c r="U75" s="29" t="s">
        <v>210</v>
      </c>
      <c r="V75" s="31">
        <v>1697</v>
      </c>
      <c r="W75" s="31" t="s">
        <v>48</v>
      </c>
      <c r="X75" s="31"/>
      <c r="Y75" s="31" t="s">
        <v>46</v>
      </c>
      <c r="Z75" s="31" t="s">
        <v>48</v>
      </c>
      <c r="AA75" s="32" t="s">
        <v>417</v>
      </c>
      <c r="AB75" s="29" t="s">
        <v>88</v>
      </c>
      <c r="AC75" s="29"/>
      <c r="AD75" s="29" t="s">
        <v>88</v>
      </c>
      <c r="AE75" s="29" t="s">
        <v>377</v>
      </c>
      <c r="AF75" s="29"/>
      <c r="AG75" s="29"/>
    </row>
    <row r="76" s="3" customFormat="1" ht="120" customHeight="1" spans="1:33">
      <c r="A76" s="28">
        <v>68</v>
      </c>
      <c r="B76" s="29" t="s">
        <v>418</v>
      </c>
      <c r="C76" s="29"/>
      <c r="D76" s="29" t="s">
        <v>419</v>
      </c>
      <c r="E76" s="29" t="s">
        <v>208</v>
      </c>
      <c r="F76" s="29" t="s">
        <v>373</v>
      </c>
      <c r="G76" s="29" t="s">
        <v>392</v>
      </c>
      <c r="H76" s="29" t="s">
        <v>241</v>
      </c>
      <c r="I76" s="30" t="s">
        <v>420</v>
      </c>
      <c r="J76" s="29">
        <v>980</v>
      </c>
      <c r="K76" s="29">
        <f t="shared" si="6"/>
        <v>980</v>
      </c>
      <c r="L76" s="29">
        <v>980</v>
      </c>
      <c r="M76" s="29"/>
      <c r="N76" s="29"/>
      <c r="O76" s="29"/>
      <c r="P76" s="29"/>
      <c r="Q76" s="29"/>
      <c r="R76" s="29"/>
      <c r="S76" s="29"/>
      <c r="T76" s="29"/>
      <c r="U76" s="29" t="s">
        <v>210</v>
      </c>
      <c r="V76" s="31">
        <v>2125</v>
      </c>
      <c r="W76" s="31" t="s">
        <v>48</v>
      </c>
      <c r="X76" s="31"/>
      <c r="Y76" s="31" t="s">
        <v>46</v>
      </c>
      <c r="Z76" s="31" t="s">
        <v>48</v>
      </c>
      <c r="AA76" s="32" t="s">
        <v>421</v>
      </c>
      <c r="AB76" s="29" t="s">
        <v>142</v>
      </c>
      <c r="AC76" s="29"/>
      <c r="AD76" s="29" t="s">
        <v>142</v>
      </c>
      <c r="AE76" s="29" t="s">
        <v>50</v>
      </c>
      <c r="AF76" s="29"/>
      <c r="AG76" s="29"/>
    </row>
    <row r="77" s="2" customFormat="1" ht="214" customHeight="1" spans="1:33">
      <c r="A77" s="28">
        <v>69</v>
      </c>
      <c r="B77" s="29" t="s">
        <v>422</v>
      </c>
      <c r="C77" s="29"/>
      <c r="D77" s="29" t="s">
        <v>423</v>
      </c>
      <c r="E77" s="29" t="s">
        <v>208</v>
      </c>
      <c r="F77" s="29" t="s">
        <v>209</v>
      </c>
      <c r="G77" s="29" t="s">
        <v>424</v>
      </c>
      <c r="H77" s="30" t="s">
        <v>425</v>
      </c>
      <c r="I77" s="30" t="s">
        <v>426</v>
      </c>
      <c r="J77" s="38">
        <v>682.6</v>
      </c>
      <c r="K77" s="38">
        <v>682.6</v>
      </c>
      <c r="L77" s="38">
        <v>682.6</v>
      </c>
      <c r="M77" s="29"/>
      <c r="N77" s="29"/>
      <c r="O77" s="29"/>
      <c r="P77" s="29"/>
      <c r="Q77" s="29"/>
      <c r="R77" s="29"/>
      <c r="S77" s="29"/>
      <c r="T77" s="29"/>
      <c r="U77" s="29" t="s">
        <v>210</v>
      </c>
      <c r="V77" s="31">
        <v>2910</v>
      </c>
      <c r="W77" s="31" t="s">
        <v>48</v>
      </c>
      <c r="X77" s="31"/>
      <c r="Y77" s="31" t="s">
        <v>46</v>
      </c>
      <c r="Z77" s="31" t="s">
        <v>48</v>
      </c>
      <c r="AA77" s="32" t="s">
        <v>427</v>
      </c>
      <c r="AB77" s="29" t="s">
        <v>219</v>
      </c>
      <c r="AC77" s="29"/>
      <c r="AD77" s="29" t="s">
        <v>228</v>
      </c>
      <c r="AE77" s="29" t="s">
        <v>219</v>
      </c>
      <c r="AF77" s="29">
        <f>J77</f>
        <v>682.6</v>
      </c>
      <c r="AG77" s="29">
        <v>1</v>
      </c>
    </row>
    <row r="78" s="2" customFormat="1" ht="250" customHeight="1" spans="1:33">
      <c r="A78" s="28">
        <v>70</v>
      </c>
      <c r="B78" s="29" t="s">
        <v>428</v>
      </c>
      <c r="C78" s="29"/>
      <c r="D78" s="29" t="s">
        <v>429</v>
      </c>
      <c r="E78" s="29" t="s">
        <v>208</v>
      </c>
      <c r="F78" s="29" t="s">
        <v>209</v>
      </c>
      <c r="G78" s="29" t="s">
        <v>424</v>
      </c>
      <c r="H78" s="29" t="s">
        <v>430</v>
      </c>
      <c r="I78" s="30" t="s">
        <v>431</v>
      </c>
      <c r="J78" s="29">
        <v>1250</v>
      </c>
      <c r="K78" s="29">
        <v>1250</v>
      </c>
      <c r="L78" s="29">
        <v>1250</v>
      </c>
      <c r="M78" s="29"/>
      <c r="N78" s="29"/>
      <c r="O78" s="29"/>
      <c r="P78" s="29"/>
      <c r="Q78" s="29"/>
      <c r="R78" s="29"/>
      <c r="S78" s="29"/>
      <c r="T78" s="29"/>
      <c r="U78" s="29" t="s">
        <v>210</v>
      </c>
      <c r="V78" s="31">
        <v>3740</v>
      </c>
      <c r="W78" s="31" t="s">
        <v>48</v>
      </c>
      <c r="X78" s="31"/>
      <c r="Y78" s="31" t="s">
        <v>46</v>
      </c>
      <c r="Z78" s="31" t="s">
        <v>48</v>
      </c>
      <c r="AA78" s="32" t="s">
        <v>432</v>
      </c>
      <c r="AB78" s="29" t="s">
        <v>219</v>
      </c>
      <c r="AC78" s="29"/>
      <c r="AD78" s="29" t="s">
        <v>228</v>
      </c>
      <c r="AE78" s="29" t="s">
        <v>219</v>
      </c>
      <c r="AF78" s="29">
        <f>J78</f>
        <v>1250</v>
      </c>
      <c r="AG78" s="29">
        <v>1</v>
      </c>
    </row>
    <row r="79" s="2" customFormat="1" ht="199" customHeight="1" spans="1:33">
      <c r="A79" s="28">
        <v>71</v>
      </c>
      <c r="B79" s="29" t="s">
        <v>433</v>
      </c>
      <c r="C79" s="29"/>
      <c r="D79" s="29" t="s">
        <v>434</v>
      </c>
      <c r="E79" s="29" t="s">
        <v>208</v>
      </c>
      <c r="F79" s="29" t="s">
        <v>209</v>
      </c>
      <c r="G79" s="29" t="s">
        <v>424</v>
      </c>
      <c r="H79" s="29" t="s">
        <v>435</v>
      </c>
      <c r="I79" s="30" t="s">
        <v>436</v>
      </c>
      <c r="J79" s="29">
        <v>1200</v>
      </c>
      <c r="K79" s="29">
        <v>1200</v>
      </c>
      <c r="L79" s="29">
        <v>1200</v>
      </c>
      <c r="M79" s="29"/>
      <c r="N79" s="29"/>
      <c r="O79" s="29"/>
      <c r="P79" s="29"/>
      <c r="Q79" s="29"/>
      <c r="R79" s="29"/>
      <c r="S79" s="29"/>
      <c r="T79" s="29"/>
      <c r="U79" s="29" t="s">
        <v>210</v>
      </c>
      <c r="V79" s="31">
        <v>211</v>
      </c>
      <c r="W79" s="31" t="s">
        <v>48</v>
      </c>
      <c r="X79" s="31"/>
      <c r="Y79" s="31" t="s">
        <v>46</v>
      </c>
      <c r="Z79" s="31" t="s">
        <v>48</v>
      </c>
      <c r="AA79" s="32" t="s">
        <v>437</v>
      </c>
      <c r="AB79" s="29" t="s">
        <v>219</v>
      </c>
      <c r="AC79" s="29"/>
      <c r="AD79" s="29" t="s">
        <v>228</v>
      </c>
      <c r="AE79" s="29" t="s">
        <v>219</v>
      </c>
      <c r="AF79" s="29">
        <f>J79</f>
        <v>1200</v>
      </c>
      <c r="AG79" s="29">
        <v>1</v>
      </c>
    </row>
    <row r="80" s="2" customFormat="1" ht="185" customHeight="1" spans="1:33">
      <c r="A80" s="28">
        <v>72</v>
      </c>
      <c r="B80" s="29" t="s">
        <v>438</v>
      </c>
      <c r="C80" s="29"/>
      <c r="D80" s="29" t="s">
        <v>439</v>
      </c>
      <c r="E80" s="29" t="s">
        <v>208</v>
      </c>
      <c r="F80" s="29" t="s">
        <v>209</v>
      </c>
      <c r="G80" s="29" t="s">
        <v>424</v>
      </c>
      <c r="H80" s="29" t="s">
        <v>440</v>
      </c>
      <c r="I80" s="30" t="s">
        <v>441</v>
      </c>
      <c r="J80" s="29">
        <v>1325</v>
      </c>
      <c r="K80" s="29">
        <f>L80+M80+O80+N80+P80+Q80+R80</f>
        <v>1325</v>
      </c>
      <c r="L80" s="29">
        <v>1325</v>
      </c>
      <c r="M80" s="29"/>
      <c r="N80" s="29"/>
      <c r="O80" s="29"/>
      <c r="P80" s="29"/>
      <c r="Q80" s="29"/>
      <c r="R80" s="29"/>
      <c r="S80" s="29"/>
      <c r="T80" s="29"/>
      <c r="U80" s="29" t="s">
        <v>210</v>
      </c>
      <c r="V80" s="31">
        <v>817</v>
      </c>
      <c r="W80" s="31" t="s">
        <v>48</v>
      </c>
      <c r="X80" s="31"/>
      <c r="Y80" s="31" t="s">
        <v>46</v>
      </c>
      <c r="Z80" s="31" t="s">
        <v>48</v>
      </c>
      <c r="AA80" s="32" t="s">
        <v>442</v>
      </c>
      <c r="AB80" s="29" t="s">
        <v>219</v>
      </c>
      <c r="AC80" s="29"/>
      <c r="AD80" s="29" t="s">
        <v>228</v>
      </c>
      <c r="AE80" s="29" t="s">
        <v>219</v>
      </c>
      <c r="AF80" s="29">
        <f>J80</f>
        <v>1325</v>
      </c>
      <c r="AG80" s="29">
        <v>1</v>
      </c>
    </row>
    <row r="81" s="2" customFormat="1" ht="88" customHeight="1" spans="1:33">
      <c r="A81" s="28">
        <v>73</v>
      </c>
      <c r="B81" s="29" t="s">
        <v>443</v>
      </c>
      <c r="C81" s="29"/>
      <c r="D81" s="29" t="s">
        <v>444</v>
      </c>
      <c r="E81" s="29" t="s">
        <v>208</v>
      </c>
      <c r="F81" s="29" t="s">
        <v>209</v>
      </c>
      <c r="G81" s="29" t="s">
        <v>424</v>
      </c>
      <c r="H81" s="39" t="s">
        <v>445</v>
      </c>
      <c r="I81" s="39" t="s">
        <v>446</v>
      </c>
      <c r="J81" s="40">
        <v>330</v>
      </c>
      <c r="K81" s="29">
        <f>L81+M81+O81+N81+P81+Q81+R81</f>
        <v>330</v>
      </c>
      <c r="L81" s="29">
        <v>330</v>
      </c>
      <c r="M81" s="29"/>
      <c r="N81" s="29"/>
      <c r="O81" s="29"/>
      <c r="P81" s="29"/>
      <c r="Q81" s="29"/>
      <c r="R81" s="29"/>
      <c r="S81" s="29"/>
      <c r="T81" s="29"/>
      <c r="U81" s="29" t="s">
        <v>210</v>
      </c>
      <c r="V81" s="38">
        <v>1841</v>
      </c>
      <c r="W81" s="31" t="s">
        <v>48</v>
      </c>
      <c r="X81" s="31"/>
      <c r="Y81" s="31" t="s">
        <v>46</v>
      </c>
      <c r="Z81" s="31" t="s">
        <v>48</v>
      </c>
      <c r="AA81" s="32" t="s">
        <v>447</v>
      </c>
      <c r="AB81" s="29" t="s">
        <v>219</v>
      </c>
      <c r="AC81" s="29"/>
      <c r="AD81" s="29" t="s">
        <v>88</v>
      </c>
      <c r="AE81" s="29" t="s">
        <v>219</v>
      </c>
      <c r="AF81" s="29"/>
      <c r="AG81" s="29"/>
    </row>
    <row r="82" s="2" customFormat="1" ht="142" customHeight="1" spans="1:33">
      <c r="A82" s="28">
        <v>74</v>
      </c>
      <c r="B82" s="29" t="s">
        <v>448</v>
      </c>
      <c r="C82" s="29"/>
      <c r="D82" s="29" t="s">
        <v>449</v>
      </c>
      <c r="E82" s="29" t="s">
        <v>450</v>
      </c>
      <c r="F82" s="29" t="s">
        <v>450</v>
      </c>
      <c r="G82" s="29" t="s">
        <v>451</v>
      </c>
      <c r="H82" s="29" t="s">
        <v>104</v>
      </c>
      <c r="I82" s="30" t="s">
        <v>452</v>
      </c>
      <c r="J82" s="29">
        <v>1500</v>
      </c>
      <c r="K82" s="29">
        <v>1500</v>
      </c>
      <c r="L82" s="29">
        <v>1500</v>
      </c>
      <c r="M82" s="29"/>
      <c r="N82" s="29"/>
      <c r="O82" s="29"/>
      <c r="P82" s="29"/>
      <c r="Q82" s="29"/>
      <c r="R82" s="29"/>
      <c r="S82" s="29"/>
      <c r="T82" s="29"/>
      <c r="U82" s="29" t="s">
        <v>210</v>
      </c>
      <c r="V82" s="31">
        <v>7378</v>
      </c>
      <c r="W82" s="31" t="s">
        <v>48</v>
      </c>
      <c r="X82" s="31"/>
      <c r="Y82" s="31" t="s">
        <v>46</v>
      </c>
      <c r="Z82" s="31" t="s">
        <v>48</v>
      </c>
      <c r="AA82" s="32" t="s">
        <v>453</v>
      </c>
      <c r="AB82" s="29" t="s">
        <v>50</v>
      </c>
      <c r="AC82" s="29"/>
      <c r="AD82" s="29" t="s">
        <v>107</v>
      </c>
      <c r="AE82" s="29" t="s">
        <v>259</v>
      </c>
      <c r="AF82" s="29">
        <f>J82</f>
        <v>1500</v>
      </c>
      <c r="AG82" s="29">
        <v>1</v>
      </c>
    </row>
    <row r="83" s="3" customFormat="1" ht="159" customHeight="1" spans="1:33">
      <c r="A83" s="28">
        <v>75</v>
      </c>
      <c r="B83" s="29" t="s">
        <v>454</v>
      </c>
      <c r="C83" s="29"/>
      <c r="D83" s="29" t="s">
        <v>455</v>
      </c>
      <c r="E83" s="29" t="s">
        <v>450</v>
      </c>
      <c r="F83" s="29" t="s">
        <v>450</v>
      </c>
      <c r="G83" s="29" t="s">
        <v>451</v>
      </c>
      <c r="H83" s="29" t="s">
        <v>115</v>
      </c>
      <c r="I83" s="30" t="s">
        <v>456</v>
      </c>
      <c r="J83" s="29">
        <v>2200</v>
      </c>
      <c r="K83" s="29">
        <f>L83+M83+O83+N83+P83+Q83+R83</f>
        <v>2200</v>
      </c>
      <c r="L83" s="29">
        <v>2200</v>
      </c>
      <c r="M83" s="29"/>
      <c r="N83" s="29"/>
      <c r="O83" s="29"/>
      <c r="P83" s="29"/>
      <c r="Q83" s="29"/>
      <c r="R83" s="29"/>
      <c r="S83" s="29"/>
      <c r="T83" s="29"/>
      <c r="U83" s="29" t="s">
        <v>210</v>
      </c>
      <c r="V83" s="31">
        <v>4800</v>
      </c>
      <c r="W83" s="31" t="s">
        <v>48</v>
      </c>
      <c r="X83" s="31"/>
      <c r="Y83" s="31" t="s">
        <v>46</v>
      </c>
      <c r="Z83" s="31" t="s">
        <v>48</v>
      </c>
      <c r="AA83" s="32" t="s">
        <v>457</v>
      </c>
      <c r="AB83" s="29" t="s">
        <v>118</v>
      </c>
      <c r="AC83" s="29"/>
      <c r="AD83" s="29" t="s">
        <v>118</v>
      </c>
      <c r="AE83" s="29" t="s">
        <v>389</v>
      </c>
      <c r="AF83" s="29">
        <f>J83</f>
        <v>2200</v>
      </c>
      <c r="AG83" s="29">
        <v>1</v>
      </c>
    </row>
    <row r="84" s="2" customFormat="1" ht="124" customHeight="1" spans="1:33">
      <c r="A84" s="28">
        <v>76</v>
      </c>
      <c r="B84" s="29" t="s">
        <v>458</v>
      </c>
      <c r="C84" s="29"/>
      <c r="D84" s="29" t="s">
        <v>459</v>
      </c>
      <c r="E84" s="29" t="s">
        <v>460</v>
      </c>
      <c r="F84" s="29" t="s">
        <v>461</v>
      </c>
      <c r="G84" s="29" t="s">
        <v>462</v>
      </c>
      <c r="H84" s="29" t="s">
        <v>463</v>
      </c>
      <c r="I84" s="30" t="s">
        <v>464</v>
      </c>
      <c r="J84" s="29">
        <v>1350</v>
      </c>
      <c r="K84" s="29">
        <f>L84+M84+O84+N84+P84+Q84+R84</f>
        <v>1350</v>
      </c>
      <c r="L84" s="29">
        <v>1350</v>
      </c>
      <c r="M84" s="29"/>
      <c r="N84" s="29"/>
      <c r="O84" s="29"/>
      <c r="P84" s="29"/>
      <c r="Q84" s="29"/>
      <c r="R84" s="29"/>
      <c r="S84" s="29"/>
      <c r="T84" s="29"/>
      <c r="U84" s="29" t="s">
        <v>210</v>
      </c>
      <c r="V84" s="31">
        <v>4500</v>
      </c>
      <c r="W84" s="31" t="s">
        <v>46</v>
      </c>
      <c r="X84" s="31"/>
      <c r="Y84" s="31" t="s">
        <v>48</v>
      </c>
      <c r="Z84" s="31" t="s">
        <v>48</v>
      </c>
      <c r="AA84" s="32" t="s">
        <v>326</v>
      </c>
      <c r="AB84" s="29" t="s">
        <v>465</v>
      </c>
      <c r="AC84" s="29"/>
      <c r="AD84" s="29" t="s">
        <v>466</v>
      </c>
      <c r="AE84" s="29" t="s">
        <v>465</v>
      </c>
      <c r="AF84" s="29">
        <f>J84</f>
        <v>1350</v>
      </c>
      <c r="AG84" s="29">
        <v>1</v>
      </c>
    </row>
    <row r="85" s="2" customFormat="1" ht="122" customHeight="1" spans="1:33">
      <c r="A85" s="28">
        <v>77</v>
      </c>
      <c r="B85" s="29" t="s">
        <v>467</v>
      </c>
      <c r="C85" s="29"/>
      <c r="D85" s="29" t="s">
        <v>468</v>
      </c>
      <c r="E85" s="29" t="s">
        <v>210</v>
      </c>
      <c r="F85" s="29" t="s">
        <v>210</v>
      </c>
      <c r="G85" s="29" t="s">
        <v>469</v>
      </c>
      <c r="H85" s="29" t="s">
        <v>43</v>
      </c>
      <c r="I85" s="30" t="s">
        <v>470</v>
      </c>
      <c r="J85" s="29">
        <v>18.5</v>
      </c>
      <c r="K85" s="29">
        <f>L85+M85+O85+N85+P85+Q85+R85</f>
        <v>18.5</v>
      </c>
      <c r="L85" s="29"/>
      <c r="M85" s="29"/>
      <c r="N85" s="29"/>
      <c r="O85" s="29"/>
      <c r="P85" s="29">
        <v>18.5</v>
      </c>
      <c r="Q85" s="29"/>
      <c r="R85" s="29"/>
      <c r="S85" s="29"/>
      <c r="T85" s="29"/>
      <c r="U85" s="29" t="s">
        <v>210</v>
      </c>
      <c r="V85" s="31">
        <v>6046</v>
      </c>
      <c r="W85" s="31" t="s">
        <v>48</v>
      </c>
      <c r="X85" s="31"/>
      <c r="Y85" s="31" t="s">
        <v>48</v>
      </c>
      <c r="Z85" s="31" t="s">
        <v>48</v>
      </c>
      <c r="AA85" s="32" t="s">
        <v>471</v>
      </c>
      <c r="AB85" s="29" t="s">
        <v>472</v>
      </c>
      <c r="AC85" s="29"/>
      <c r="AD85" s="29" t="s">
        <v>473</v>
      </c>
      <c r="AE85" s="29" t="s">
        <v>472</v>
      </c>
      <c r="AF85" s="29">
        <f>J85</f>
        <v>18.5</v>
      </c>
      <c r="AG85" s="29">
        <v>1</v>
      </c>
    </row>
    <row r="86" customFormat="1" ht="382" customHeight="1" spans="1:33">
      <c r="A86" s="28">
        <v>78</v>
      </c>
      <c r="B86" s="29" t="s">
        <v>474</v>
      </c>
      <c r="C86" s="41"/>
      <c r="D86" s="29" t="s">
        <v>475</v>
      </c>
      <c r="E86" s="29" t="s">
        <v>69</v>
      </c>
      <c r="F86" s="29" t="s">
        <v>69</v>
      </c>
      <c r="G86" s="41" t="s">
        <v>476</v>
      </c>
      <c r="H86" s="42" t="s">
        <v>43</v>
      </c>
      <c r="I86" s="30" t="s">
        <v>477</v>
      </c>
      <c r="J86" s="29">
        <v>960</v>
      </c>
      <c r="K86" s="29">
        <v>960</v>
      </c>
      <c r="L86" s="43"/>
      <c r="M86" s="29">
        <v>960</v>
      </c>
      <c r="N86" s="44"/>
      <c r="O86" s="44"/>
      <c r="P86" s="44"/>
      <c r="Q86" s="44"/>
      <c r="R86" s="44"/>
      <c r="S86" s="45"/>
      <c r="T86" s="44"/>
      <c r="U86" s="46" t="s">
        <v>210</v>
      </c>
      <c r="V86" s="47">
        <v>800</v>
      </c>
      <c r="W86" s="48"/>
      <c r="X86" s="48"/>
      <c r="Y86" s="48"/>
      <c r="Z86" s="48"/>
      <c r="AA86" s="49" t="s">
        <v>478</v>
      </c>
      <c r="AB86" s="50" t="s">
        <v>311</v>
      </c>
      <c r="AC86" s="51"/>
      <c r="AD86" s="50" t="s">
        <v>311</v>
      </c>
      <c r="AE86" s="50" t="s">
        <v>311</v>
      </c>
      <c r="AF86" s="29">
        <f>J86</f>
        <v>960</v>
      </c>
      <c r="AG86" s="51">
        <v>1</v>
      </c>
    </row>
    <row r="87" ht="74" customHeight="1" spans="1:33">
      <c r="A87" s="52"/>
      <c r="B87" s="53"/>
      <c r="C87" s="53"/>
      <c r="D87" s="3"/>
      <c r="E87" s="53"/>
      <c r="F87" s="53"/>
      <c r="G87" s="53"/>
      <c r="H87" s="54"/>
      <c r="I87" s="55"/>
      <c r="J87" s="56"/>
      <c r="K87" s="6"/>
      <c r="L87" s="6"/>
      <c r="M87" s="57"/>
      <c r="N87" s="57"/>
      <c r="O87" s="57"/>
      <c r="P87" s="57"/>
      <c r="Q87" s="57"/>
      <c r="R87" s="57"/>
      <c r="S87" s="56"/>
      <c r="T87" s="57"/>
      <c r="U87" s="7"/>
      <c r="V87" s="58"/>
      <c r="W87" s="58"/>
      <c r="X87" s="58"/>
      <c r="Y87" s="58"/>
      <c r="Z87" s="58"/>
      <c r="AA87" s="58"/>
      <c r="AB87" s="59"/>
    </row>
    <row r="88" ht="74" customHeight="1" spans="1:33">
      <c r="A88" s="52"/>
      <c r="B88" s="53"/>
      <c r="C88" s="53"/>
      <c r="D88" s="3"/>
      <c r="E88" s="53"/>
      <c r="F88" s="53"/>
      <c r="G88" s="53"/>
      <c r="H88" s="54"/>
      <c r="I88" s="55"/>
      <c r="J88" s="56"/>
      <c r="K88" s="6"/>
      <c r="L88" s="6"/>
      <c r="M88" s="57"/>
      <c r="N88" s="57"/>
      <c r="O88" s="57"/>
      <c r="P88" s="57"/>
      <c r="Q88" s="57"/>
      <c r="R88" s="57"/>
      <c r="S88" s="56"/>
      <c r="T88" s="57"/>
      <c r="U88" s="7"/>
      <c r="V88" s="58"/>
      <c r="W88" s="58"/>
      <c r="X88" s="58"/>
      <c r="Y88" s="58"/>
      <c r="Z88" s="58"/>
      <c r="AA88" s="58"/>
      <c r="AB88" s="59"/>
    </row>
    <row r="89" ht="74" customHeight="1" spans="1:33">
      <c r="A89" s="52"/>
      <c r="B89" s="53"/>
      <c r="C89" s="53"/>
      <c r="D89" s="3"/>
      <c r="E89" s="53"/>
      <c r="F89" s="53"/>
      <c r="G89" s="53"/>
      <c r="H89" s="54"/>
      <c r="I89" s="55"/>
      <c r="J89" s="56"/>
      <c r="K89" s="6"/>
      <c r="L89" s="6"/>
      <c r="M89" s="57"/>
      <c r="N89" s="57"/>
      <c r="O89" s="57"/>
      <c r="P89" s="57"/>
      <c r="Q89" s="57"/>
      <c r="R89" s="57"/>
      <c r="S89" s="56"/>
      <c r="T89" s="57"/>
      <c r="U89" s="7"/>
      <c r="V89" s="58"/>
      <c r="W89" s="58"/>
      <c r="X89" s="58"/>
      <c r="Y89" s="58"/>
      <c r="Z89" s="58"/>
      <c r="AA89" s="58"/>
      <c r="AB89" s="59"/>
    </row>
    <row r="90" ht="74" customHeight="1" spans="1:33">
      <c r="A90" s="52"/>
      <c r="B90" s="53"/>
      <c r="C90" s="53"/>
      <c r="D90" s="3"/>
      <c r="E90" s="53"/>
      <c r="F90" s="53"/>
      <c r="G90" s="53"/>
      <c r="H90" s="54"/>
      <c r="I90" s="55"/>
      <c r="J90" s="56"/>
      <c r="K90" s="6"/>
      <c r="L90" s="6"/>
      <c r="M90" s="57"/>
      <c r="N90" s="57"/>
      <c r="O90" s="57"/>
      <c r="P90" s="57"/>
      <c r="Q90" s="57"/>
      <c r="R90" s="57"/>
      <c r="S90" s="56"/>
      <c r="T90" s="57"/>
      <c r="U90" s="7"/>
      <c r="V90" s="58"/>
      <c r="W90" s="58"/>
      <c r="X90" s="58"/>
      <c r="Y90" s="58"/>
      <c r="Z90" s="58"/>
      <c r="AA90" s="58"/>
      <c r="AB90" s="59"/>
    </row>
    <row r="91" ht="74" customHeight="1" spans="1:33">
      <c r="A91" s="52"/>
      <c r="B91" s="53"/>
      <c r="C91" s="53"/>
      <c r="D91" s="3"/>
      <c r="E91" s="53"/>
      <c r="F91" s="53"/>
      <c r="G91" s="53"/>
      <c r="H91" s="54"/>
      <c r="I91" s="55"/>
      <c r="J91" s="56"/>
      <c r="K91" s="6"/>
      <c r="L91" s="6"/>
      <c r="M91" s="57"/>
      <c r="N91" s="57"/>
      <c r="O91" s="57"/>
      <c r="P91" s="57"/>
      <c r="Q91" s="57"/>
      <c r="R91" s="57"/>
      <c r="S91" s="56"/>
      <c r="T91" s="57"/>
      <c r="U91" s="7"/>
      <c r="V91" s="58"/>
      <c r="W91" s="58"/>
      <c r="X91" s="58"/>
      <c r="Y91" s="58"/>
      <c r="Z91" s="58"/>
      <c r="AA91" s="58"/>
      <c r="AB91" s="59"/>
    </row>
    <row r="92" ht="74" customHeight="1" spans="1:33">
      <c r="A92" s="52"/>
      <c r="B92" s="53"/>
      <c r="C92" s="53"/>
      <c r="D92" s="3"/>
      <c r="E92" s="53"/>
      <c r="F92" s="53"/>
      <c r="G92" s="53"/>
      <c r="H92" s="54"/>
      <c r="I92" s="55"/>
      <c r="J92" s="56"/>
      <c r="K92" s="6"/>
      <c r="L92" s="6"/>
      <c r="M92" s="57"/>
      <c r="N92" s="57"/>
      <c r="O92" s="57"/>
      <c r="P92" s="57"/>
      <c r="Q92" s="57"/>
      <c r="R92" s="57"/>
      <c r="S92" s="56"/>
      <c r="T92" s="57"/>
      <c r="U92" s="7"/>
      <c r="V92" s="58"/>
      <c r="W92" s="58"/>
      <c r="X92" s="58"/>
      <c r="Y92" s="58"/>
      <c r="Z92" s="58"/>
      <c r="AA92" s="58"/>
      <c r="AB92" s="59"/>
    </row>
    <row r="93" ht="74" customHeight="1" spans="1:33">
      <c r="A93" s="52"/>
      <c r="B93" s="53"/>
      <c r="C93" s="53"/>
      <c r="D93" s="3"/>
      <c r="E93" s="53"/>
      <c r="F93" s="53"/>
      <c r="G93" s="53"/>
      <c r="H93" s="54"/>
      <c r="I93" s="55"/>
      <c r="J93" s="56"/>
      <c r="K93" s="6"/>
      <c r="L93" s="6"/>
      <c r="M93" s="57"/>
      <c r="N93" s="57"/>
      <c r="O93" s="57"/>
      <c r="P93" s="57"/>
      <c r="Q93" s="57"/>
      <c r="R93" s="57"/>
      <c r="S93" s="56"/>
      <c r="T93" s="57"/>
      <c r="U93" s="7"/>
      <c r="V93" s="58"/>
      <c r="W93" s="58"/>
      <c r="X93" s="58"/>
      <c r="Y93" s="58"/>
      <c r="Z93" s="58"/>
      <c r="AA93" s="58"/>
      <c r="AB93" s="59"/>
    </row>
    <row r="94" ht="74" customHeight="1" spans="1:33">
      <c r="A94" s="52"/>
      <c r="B94" s="53"/>
      <c r="C94" s="53"/>
      <c r="D94" s="3"/>
      <c r="E94" s="53"/>
      <c r="F94" s="53"/>
      <c r="G94" s="53"/>
      <c r="H94" s="54"/>
      <c r="I94" s="55"/>
      <c r="J94" s="56"/>
      <c r="K94" s="6"/>
      <c r="L94" s="6"/>
      <c r="M94" s="57"/>
      <c r="N94" s="57"/>
      <c r="O94" s="57"/>
      <c r="P94" s="57"/>
      <c r="Q94" s="57"/>
      <c r="R94" s="57"/>
      <c r="S94" s="56"/>
      <c r="T94" s="57"/>
      <c r="U94" s="7"/>
      <c r="V94" s="58"/>
      <c r="W94" s="58"/>
      <c r="X94" s="58"/>
      <c r="Y94" s="58"/>
      <c r="Z94" s="58"/>
      <c r="AA94" s="58"/>
      <c r="AB94" s="59"/>
    </row>
    <row r="95" ht="74" customHeight="1" spans="1:33">
      <c r="A95" s="52"/>
      <c r="B95" s="53"/>
      <c r="C95" s="53"/>
      <c r="D95" s="3"/>
      <c r="E95" s="53"/>
      <c r="F95" s="53"/>
      <c r="G95" s="53"/>
      <c r="H95" s="54"/>
      <c r="I95" s="55"/>
      <c r="J95" s="56"/>
      <c r="K95" s="6"/>
      <c r="L95" s="6"/>
      <c r="M95" s="57"/>
      <c r="N95" s="57"/>
      <c r="O95" s="57"/>
      <c r="P95" s="57"/>
      <c r="Q95" s="57"/>
      <c r="R95" s="57"/>
      <c r="S95" s="56"/>
      <c r="T95" s="57"/>
      <c r="U95" s="7"/>
      <c r="V95" s="58"/>
      <c r="W95" s="58"/>
      <c r="X95" s="58"/>
      <c r="Y95" s="58"/>
      <c r="Z95" s="58"/>
      <c r="AA95" s="58"/>
      <c r="AB95" s="59"/>
    </row>
    <row r="96" ht="74" customHeight="1" spans="1:33">
      <c r="A96" s="52"/>
      <c r="B96" s="53"/>
      <c r="C96" s="53"/>
      <c r="D96" s="3"/>
      <c r="E96" s="53"/>
      <c r="F96" s="53"/>
      <c r="G96" s="53"/>
      <c r="H96" s="54"/>
      <c r="I96" s="55"/>
      <c r="J96" s="56"/>
      <c r="K96" s="6"/>
      <c r="L96" s="6"/>
      <c r="M96" s="57"/>
      <c r="N96" s="57"/>
      <c r="O96" s="57"/>
      <c r="P96" s="57"/>
      <c r="Q96" s="57"/>
      <c r="R96" s="57"/>
      <c r="S96" s="56"/>
      <c r="T96" s="57"/>
      <c r="U96" s="7"/>
      <c r="V96" s="58"/>
      <c r="W96" s="58"/>
      <c r="X96" s="58"/>
      <c r="Y96" s="58"/>
      <c r="Z96" s="58"/>
      <c r="AA96" s="58"/>
      <c r="AB96" s="59"/>
    </row>
    <row r="97" ht="74" customHeight="1" spans="1:28">
      <c r="A97" s="52"/>
      <c r="B97" s="53"/>
      <c r="C97" s="53"/>
      <c r="D97" s="3"/>
      <c r="E97" s="53"/>
      <c r="F97" s="53"/>
      <c r="G97" s="53"/>
      <c r="H97" s="54"/>
      <c r="I97" s="55"/>
      <c r="J97" s="56"/>
      <c r="K97" s="6"/>
      <c r="L97" s="6"/>
      <c r="M97" s="57"/>
      <c r="N97" s="57"/>
      <c r="O97" s="57"/>
      <c r="P97" s="57"/>
      <c r="Q97" s="57"/>
      <c r="R97" s="57"/>
      <c r="S97" s="56"/>
      <c r="T97" s="57"/>
      <c r="U97" s="7"/>
      <c r="V97" s="58"/>
      <c r="W97" s="58"/>
      <c r="X97" s="58"/>
      <c r="Y97" s="58"/>
      <c r="Z97" s="58"/>
      <c r="AA97" s="58"/>
      <c r="AB97" s="59"/>
    </row>
    <row r="98" ht="74" customHeight="1" spans="1:28">
      <c r="A98" s="52"/>
      <c r="B98" s="53"/>
      <c r="C98" s="53"/>
      <c r="D98" s="3"/>
      <c r="E98" s="53"/>
      <c r="F98" s="53"/>
      <c r="G98" s="53"/>
      <c r="H98" s="54"/>
      <c r="I98" s="55"/>
      <c r="J98" s="56"/>
      <c r="K98" s="6"/>
      <c r="L98" s="6"/>
      <c r="M98" s="57"/>
      <c r="N98" s="57"/>
      <c r="O98" s="57"/>
      <c r="P98" s="57"/>
      <c r="Q98" s="57"/>
      <c r="R98" s="57"/>
      <c r="S98" s="56"/>
      <c r="T98" s="57"/>
      <c r="U98" s="7"/>
      <c r="V98" s="58"/>
      <c r="W98" s="58"/>
      <c r="X98" s="58"/>
      <c r="Y98" s="58"/>
      <c r="Z98" s="58"/>
      <c r="AA98" s="58"/>
      <c r="AB98" s="59"/>
    </row>
    <row r="99" ht="74" customHeight="1" spans="1:28">
      <c r="A99" s="52"/>
      <c r="B99" s="53"/>
      <c r="C99" s="53"/>
      <c r="D99" s="3"/>
      <c r="E99" s="53"/>
      <c r="F99" s="53"/>
      <c r="G99" s="53"/>
      <c r="H99" s="54"/>
      <c r="I99" s="55"/>
      <c r="J99" s="56"/>
      <c r="K99" s="6"/>
      <c r="L99" s="6"/>
      <c r="M99" s="57"/>
      <c r="N99" s="57"/>
      <c r="O99" s="57"/>
      <c r="P99" s="57"/>
      <c r="Q99" s="57"/>
      <c r="R99" s="57"/>
      <c r="S99" s="56"/>
      <c r="T99" s="57"/>
      <c r="U99" s="7"/>
      <c r="V99" s="58"/>
      <c r="W99" s="58"/>
      <c r="X99" s="58"/>
      <c r="Y99" s="58"/>
      <c r="Z99" s="58"/>
      <c r="AA99" s="58"/>
      <c r="AB99" s="59"/>
    </row>
    <row r="100" ht="74" customHeight="1" spans="1:28">
      <c r="A100" s="52"/>
      <c r="B100" s="53"/>
      <c r="C100" s="53"/>
      <c r="D100" s="3"/>
      <c r="E100" s="53"/>
      <c r="F100" s="53"/>
      <c r="G100" s="53"/>
      <c r="H100" s="54"/>
      <c r="I100" s="55"/>
      <c r="J100" s="56"/>
      <c r="K100" s="6"/>
      <c r="L100" s="6"/>
      <c r="M100" s="57"/>
      <c r="N100" s="57"/>
      <c r="O100" s="57"/>
      <c r="P100" s="57"/>
      <c r="Q100" s="57"/>
      <c r="R100" s="57"/>
      <c r="S100" s="56"/>
      <c r="T100" s="57"/>
      <c r="U100" s="7"/>
      <c r="V100" s="58"/>
      <c r="W100" s="58"/>
      <c r="X100" s="58"/>
      <c r="Y100" s="58"/>
      <c r="Z100" s="58"/>
      <c r="AA100" s="58"/>
      <c r="AB100" s="59"/>
    </row>
    <row r="101" ht="74" customHeight="1" spans="1:28">
      <c r="A101" s="52"/>
      <c r="B101" s="53"/>
      <c r="C101" s="53"/>
      <c r="D101" s="3"/>
      <c r="E101" s="53"/>
      <c r="F101" s="53"/>
      <c r="G101" s="53"/>
      <c r="H101" s="54"/>
      <c r="I101" s="55"/>
      <c r="J101" s="56"/>
      <c r="K101" s="6"/>
      <c r="L101" s="6"/>
      <c r="M101" s="57"/>
      <c r="N101" s="57"/>
      <c r="O101" s="57"/>
      <c r="P101" s="57"/>
      <c r="Q101" s="57"/>
      <c r="R101" s="57"/>
      <c r="S101" s="56"/>
      <c r="T101" s="57"/>
      <c r="U101" s="7"/>
      <c r="V101" s="58"/>
      <c r="W101" s="58"/>
      <c r="X101" s="58"/>
      <c r="Y101" s="58"/>
      <c r="Z101" s="58"/>
      <c r="AA101" s="58"/>
      <c r="AB101" s="59"/>
    </row>
    <row r="102" ht="74" customHeight="1" spans="1:28">
      <c r="A102" s="52"/>
      <c r="B102" s="53"/>
      <c r="C102" s="53"/>
      <c r="D102" s="3"/>
      <c r="E102" s="53"/>
      <c r="F102" s="53"/>
      <c r="G102" s="53"/>
      <c r="H102" s="54"/>
      <c r="I102" s="55"/>
      <c r="J102" s="56"/>
      <c r="K102" s="6"/>
      <c r="L102" s="6"/>
      <c r="M102" s="57"/>
      <c r="N102" s="57"/>
      <c r="O102" s="57"/>
      <c r="P102" s="57"/>
      <c r="Q102" s="57"/>
      <c r="R102" s="57"/>
      <c r="S102" s="56"/>
      <c r="T102" s="57"/>
      <c r="U102" s="7"/>
      <c r="V102" s="58"/>
      <c r="W102" s="58"/>
      <c r="X102" s="58"/>
      <c r="Y102" s="58"/>
      <c r="Z102" s="58"/>
      <c r="AA102" s="58"/>
      <c r="AB102" s="59"/>
    </row>
    <row r="103" ht="74" customHeight="1" spans="1:28">
      <c r="A103" s="52"/>
      <c r="B103" s="53"/>
      <c r="C103" s="53"/>
      <c r="D103" s="3"/>
      <c r="E103" s="53"/>
      <c r="F103" s="53"/>
      <c r="G103" s="53"/>
      <c r="H103" s="54"/>
      <c r="I103" s="55"/>
      <c r="J103" s="56"/>
      <c r="K103" s="6"/>
      <c r="L103" s="6"/>
      <c r="M103" s="57"/>
      <c r="N103" s="57"/>
      <c r="O103" s="57"/>
      <c r="P103" s="57"/>
      <c r="Q103" s="57"/>
      <c r="R103" s="57"/>
      <c r="S103" s="56"/>
      <c r="T103" s="57"/>
      <c r="U103" s="7"/>
      <c r="V103" s="58"/>
      <c r="W103" s="58"/>
      <c r="X103" s="58"/>
      <c r="Y103" s="58"/>
      <c r="Z103" s="58"/>
      <c r="AA103" s="58"/>
      <c r="AB103" s="59"/>
    </row>
    <row r="104" ht="74" customHeight="1" spans="1:28">
      <c r="A104" s="52"/>
      <c r="B104" s="53"/>
      <c r="C104" s="53"/>
      <c r="D104" s="3"/>
      <c r="E104" s="53"/>
      <c r="F104" s="53"/>
      <c r="G104" s="53"/>
      <c r="H104" s="54"/>
      <c r="I104" s="55"/>
      <c r="J104" s="56"/>
      <c r="K104" s="6"/>
      <c r="L104" s="6"/>
      <c r="M104" s="57"/>
      <c r="N104" s="57"/>
      <c r="O104" s="57"/>
      <c r="P104" s="57"/>
      <c r="Q104" s="57"/>
      <c r="R104" s="57"/>
      <c r="S104" s="56"/>
      <c r="T104" s="57"/>
      <c r="U104" s="7"/>
      <c r="V104" s="58"/>
      <c r="W104" s="58"/>
      <c r="X104" s="58"/>
      <c r="Y104" s="58"/>
      <c r="Z104" s="58"/>
      <c r="AA104" s="58"/>
      <c r="AB104" s="59"/>
    </row>
    <row r="105" ht="74" customHeight="1" spans="1:28">
      <c r="A105" s="52"/>
      <c r="B105" s="53"/>
      <c r="C105" s="53"/>
      <c r="D105" s="3"/>
      <c r="E105" s="53"/>
      <c r="F105" s="53"/>
      <c r="G105" s="53"/>
      <c r="H105" s="54"/>
      <c r="I105" s="55"/>
      <c r="J105" s="56"/>
      <c r="K105" s="6"/>
      <c r="L105" s="6"/>
      <c r="M105" s="57"/>
      <c r="N105" s="57"/>
      <c r="O105" s="57"/>
      <c r="P105" s="57"/>
      <c r="Q105" s="57"/>
      <c r="R105" s="57"/>
      <c r="S105" s="56"/>
      <c r="T105" s="57"/>
      <c r="U105" s="7"/>
      <c r="V105" s="58"/>
      <c r="W105" s="58"/>
      <c r="X105" s="58"/>
      <c r="Y105" s="58"/>
      <c r="Z105" s="58"/>
      <c r="AA105" s="58"/>
      <c r="AB105" s="59"/>
    </row>
    <row r="106" ht="74" customHeight="1" spans="1:28">
      <c r="A106" s="52"/>
      <c r="B106" s="53"/>
      <c r="C106" s="53"/>
      <c r="D106" s="3"/>
      <c r="E106" s="53"/>
      <c r="F106" s="53"/>
      <c r="G106" s="53"/>
      <c r="H106" s="54"/>
      <c r="I106" s="55"/>
      <c r="J106" s="56"/>
      <c r="K106" s="6"/>
      <c r="L106" s="6"/>
      <c r="M106" s="57"/>
      <c r="N106" s="57"/>
      <c r="O106" s="57"/>
      <c r="P106" s="57"/>
      <c r="Q106" s="57"/>
      <c r="R106" s="57"/>
      <c r="S106" s="56"/>
      <c r="T106" s="57"/>
      <c r="U106" s="7"/>
      <c r="V106" s="58"/>
      <c r="W106" s="58"/>
      <c r="X106" s="58"/>
      <c r="Y106" s="58"/>
      <c r="Z106" s="58"/>
      <c r="AA106" s="58"/>
      <c r="AB106" s="59"/>
    </row>
    <row r="107" ht="74" customHeight="1" spans="1:28">
      <c r="A107" s="52"/>
      <c r="B107" s="53"/>
      <c r="C107" s="53"/>
      <c r="D107" s="3"/>
      <c r="E107" s="53"/>
      <c r="F107" s="53"/>
      <c r="G107" s="53"/>
      <c r="H107" s="54"/>
      <c r="I107" s="55"/>
      <c r="J107" s="56"/>
      <c r="K107" s="6"/>
      <c r="L107" s="6"/>
      <c r="M107" s="57"/>
      <c r="N107" s="57"/>
      <c r="O107" s="57"/>
      <c r="P107" s="57"/>
      <c r="Q107" s="57"/>
      <c r="R107" s="57"/>
      <c r="S107" s="56"/>
      <c r="T107" s="57"/>
      <c r="U107" s="7"/>
      <c r="V107" s="58"/>
      <c r="W107" s="58"/>
      <c r="X107" s="58"/>
      <c r="Y107" s="58"/>
      <c r="Z107" s="58"/>
      <c r="AA107" s="58"/>
      <c r="AB107" s="59"/>
    </row>
    <row r="108" ht="74" customHeight="1" spans="1:28">
      <c r="A108" s="52"/>
      <c r="B108" s="53"/>
      <c r="C108" s="53"/>
      <c r="D108" s="3"/>
      <c r="E108" s="53"/>
      <c r="F108" s="53"/>
      <c r="G108" s="53"/>
      <c r="H108" s="54"/>
      <c r="I108" s="55"/>
      <c r="J108" s="56"/>
      <c r="K108" s="6"/>
      <c r="L108" s="6"/>
      <c r="M108" s="57"/>
      <c r="N108" s="57"/>
      <c r="O108" s="57"/>
      <c r="P108" s="57"/>
      <c r="Q108" s="57"/>
      <c r="R108" s="57"/>
      <c r="S108" s="56"/>
      <c r="T108" s="57"/>
      <c r="U108" s="7"/>
      <c r="V108" s="58"/>
      <c r="W108" s="58"/>
      <c r="X108" s="58"/>
      <c r="Y108" s="58"/>
      <c r="Z108" s="58"/>
      <c r="AA108" s="58"/>
      <c r="AB108" s="59"/>
    </row>
    <row r="109" ht="74" customHeight="1" spans="1:28">
      <c r="A109" s="52"/>
      <c r="B109" s="53"/>
      <c r="C109" s="53"/>
      <c r="D109" s="3"/>
      <c r="E109" s="53"/>
      <c r="F109" s="53"/>
      <c r="G109" s="53"/>
      <c r="H109" s="54"/>
      <c r="I109" s="55"/>
      <c r="J109" s="56"/>
      <c r="K109" s="6"/>
      <c r="L109" s="6"/>
      <c r="M109" s="57"/>
      <c r="N109" s="57"/>
      <c r="O109" s="57"/>
      <c r="P109" s="57"/>
      <c r="Q109" s="57"/>
      <c r="R109" s="57"/>
      <c r="S109" s="56"/>
      <c r="T109" s="57"/>
      <c r="U109" s="7"/>
      <c r="V109" s="58"/>
      <c r="W109" s="58"/>
      <c r="X109" s="58"/>
      <c r="Y109" s="58"/>
      <c r="Z109" s="58"/>
      <c r="AA109" s="58"/>
      <c r="AB109" s="59"/>
    </row>
    <row r="110" ht="74" customHeight="1" spans="1:28">
      <c r="H110" s="56"/>
      <c r="I110" s="60"/>
      <c r="J110" s="56"/>
      <c r="K110" s="6"/>
      <c r="L110" s="6"/>
      <c r="M110" s="57"/>
      <c r="N110" s="57"/>
      <c r="O110" s="57"/>
      <c r="P110" s="57"/>
      <c r="Q110" s="57"/>
      <c r="R110" s="57"/>
      <c r="S110" s="56"/>
      <c r="T110" s="57"/>
      <c r="U110" s="7"/>
      <c r="V110" s="58"/>
      <c r="W110" s="58"/>
      <c r="X110" s="58"/>
      <c r="Y110" s="58"/>
      <c r="Z110" s="58"/>
      <c r="AA110" s="58"/>
      <c r="AB110" s="59"/>
    </row>
    <row r="111" ht="74" customHeight="1" spans="1:28">
      <c r="H111" s="56"/>
      <c r="I111" s="60"/>
      <c r="J111" s="56"/>
      <c r="K111" s="6"/>
      <c r="L111" s="6"/>
      <c r="M111" s="57"/>
      <c r="N111" s="57"/>
      <c r="O111" s="57"/>
      <c r="P111" s="57"/>
      <c r="Q111" s="57"/>
      <c r="R111" s="57"/>
      <c r="S111" s="56"/>
      <c r="T111" s="57"/>
      <c r="U111" s="7"/>
      <c r="V111" s="58"/>
      <c r="W111" s="58"/>
      <c r="X111" s="58"/>
      <c r="Y111" s="58"/>
      <c r="Z111" s="58"/>
      <c r="AA111" s="58"/>
      <c r="AB111" s="59"/>
    </row>
    <row r="112" ht="74" customHeight="1" spans="1:28">
      <c r="H112" s="56"/>
      <c r="I112" s="60"/>
      <c r="J112" s="56"/>
      <c r="K112" s="6"/>
      <c r="L112" s="6"/>
      <c r="M112" s="57"/>
      <c r="N112" s="57"/>
      <c r="O112" s="57"/>
      <c r="P112" s="57"/>
      <c r="Q112" s="57"/>
      <c r="R112" s="57"/>
      <c r="S112" s="56"/>
      <c r="T112" s="57"/>
      <c r="U112" s="7"/>
      <c r="V112" s="58"/>
      <c r="W112" s="58"/>
      <c r="X112" s="58"/>
      <c r="Y112" s="58"/>
      <c r="Z112" s="58"/>
      <c r="AA112" s="58"/>
      <c r="AB112" s="59"/>
    </row>
    <row r="113" ht="74" customHeight="1" spans="8:28">
      <c r="H113" s="56"/>
      <c r="I113" s="60"/>
      <c r="J113" s="56"/>
      <c r="K113" s="6"/>
      <c r="L113" s="6"/>
      <c r="M113" s="57"/>
      <c r="N113" s="57"/>
      <c r="O113" s="57"/>
      <c r="P113" s="57"/>
      <c r="Q113" s="57"/>
      <c r="R113" s="57"/>
      <c r="S113" s="56"/>
      <c r="T113" s="57"/>
      <c r="U113" s="7"/>
      <c r="V113" s="58"/>
      <c r="W113" s="58"/>
      <c r="X113" s="58"/>
      <c r="Y113" s="58"/>
      <c r="Z113" s="58"/>
      <c r="AA113" s="58"/>
      <c r="AB113" s="59"/>
    </row>
    <row r="114" ht="74" customHeight="1" spans="8:28">
      <c r="H114" s="56"/>
      <c r="I114" s="60"/>
      <c r="J114" s="56"/>
      <c r="K114" s="6"/>
      <c r="L114" s="6"/>
      <c r="M114" s="57"/>
      <c r="N114" s="57"/>
      <c r="O114" s="57"/>
      <c r="P114" s="57"/>
      <c r="Q114" s="57"/>
      <c r="R114" s="57"/>
      <c r="S114" s="56"/>
      <c r="T114" s="57"/>
      <c r="U114" s="7"/>
      <c r="V114" s="58"/>
      <c r="W114" s="58"/>
      <c r="X114" s="58"/>
      <c r="Y114" s="58"/>
      <c r="Z114" s="58"/>
      <c r="AA114" s="58"/>
      <c r="AB114" s="59"/>
    </row>
    <row r="115" ht="74" customHeight="1" spans="8:28">
      <c r="H115" s="56"/>
      <c r="I115" s="60"/>
      <c r="J115" s="56"/>
      <c r="K115" s="6"/>
      <c r="L115" s="6"/>
      <c r="M115" s="57"/>
      <c r="N115" s="57"/>
      <c r="O115" s="57"/>
      <c r="P115" s="57"/>
      <c r="Q115" s="57"/>
      <c r="R115" s="57"/>
      <c r="S115" s="56"/>
      <c r="T115" s="57"/>
      <c r="U115" s="7"/>
      <c r="V115" s="58"/>
      <c r="W115" s="58"/>
      <c r="X115" s="58"/>
      <c r="Y115" s="58"/>
      <c r="Z115" s="58"/>
      <c r="AA115" s="58"/>
      <c r="AB115" s="59"/>
    </row>
    <row r="116" ht="74" customHeight="1" spans="8:28">
      <c r="J116" s="56"/>
      <c r="K116" s="6"/>
      <c r="L116" s="6"/>
      <c r="M116" s="57"/>
      <c r="N116" s="57"/>
      <c r="O116" s="57"/>
      <c r="P116" s="57"/>
      <c r="Q116" s="57"/>
      <c r="R116" s="57"/>
      <c r="S116" s="56"/>
      <c r="T116" s="57"/>
      <c r="U116" s="7"/>
      <c r="V116" s="58"/>
      <c r="W116" s="58"/>
      <c r="X116" s="58"/>
      <c r="Y116" s="58"/>
      <c r="Z116" s="58"/>
      <c r="AA116" s="58"/>
      <c r="AB116" s="59"/>
    </row>
    <row r="117" ht="74" customHeight="1" spans="8:28">
      <c r="J117" s="56"/>
      <c r="K117" s="6"/>
      <c r="L117" s="6"/>
      <c r="M117" s="57"/>
      <c r="N117" s="57"/>
      <c r="O117" s="57"/>
      <c r="P117" s="57"/>
      <c r="Q117" s="57"/>
      <c r="R117" s="57"/>
      <c r="S117" s="56"/>
      <c r="T117" s="57"/>
      <c r="U117" s="7"/>
      <c r="V117" s="58"/>
      <c r="W117" s="58"/>
      <c r="X117" s="58"/>
      <c r="Y117" s="58"/>
      <c r="Z117" s="58"/>
      <c r="AA117" s="58"/>
      <c r="AB117" s="59"/>
    </row>
    <row r="118" ht="74" customHeight="1" spans="8:28">
      <c r="J118" s="56"/>
      <c r="K118" s="6"/>
      <c r="L118" s="6"/>
      <c r="M118" s="57"/>
      <c r="N118" s="57"/>
      <c r="O118" s="57"/>
      <c r="P118" s="57"/>
      <c r="Q118" s="57"/>
      <c r="R118" s="57"/>
      <c r="S118" s="56"/>
      <c r="T118" s="57"/>
      <c r="U118" s="7"/>
      <c r="V118" s="58"/>
      <c r="W118" s="58"/>
      <c r="X118" s="58"/>
      <c r="Y118" s="58"/>
      <c r="Z118" s="58"/>
      <c r="AA118" s="58"/>
      <c r="AB118" s="59"/>
    </row>
    <row r="119" ht="74" customHeight="1" spans="8:28">
      <c r="J119" s="56"/>
      <c r="K119" s="6"/>
      <c r="L119" s="6"/>
      <c r="M119" s="57"/>
      <c r="N119" s="57"/>
      <c r="O119" s="57"/>
      <c r="P119" s="57"/>
      <c r="Q119" s="57"/>
      <c r="R119" s="57"/>
      <c r="S119" s="56"/>
      <c r="T119" s="57"/>
      <c r="U119" s="7"/>
      <c r="V119" s="58"/>
      <c r="W119" s="58"/>
      <c r="X119" s="58"/>
      <c r="Y119" s="58"/>
      <c r="Z119" s="58"/>
      <c r="AA119" s="58"/>
      <c r="AB119" s="59"/>
    </row>
    <row r="120" ht="74" customHeight="1" spans="8:28">
      <c r="J120" s="56"/>
      <c r="K120" s="6"/>
      <c r="L120" s="6"/>
      <c r="M120" s="57"/>
      <c r="N120" s="57"/>
      <c r="O120" s="57"/>
      <c r="P120" s="57"/>
      <c r="Q120" s="57"/>
      <c r="R120" s="57"/>
      <c r="S120" s="56"/>
      <c r="T120" s="57"/>
      <c r="U120" s="7"/>
      <c r="V120" s="58"/>
      <c r="W120" s="58"/>
      <c r="X120" s="58"/>
      <c r="Y120" s="58"/>
      <c r="Z120" s="58"/>
      <c r="AA120" s="58"/>
      <c r="AB120" s="59"/>
    </row>
    <row r="121" ht="74" customHeight="1" spans="8:28">
      <c r="J121" s="56"/>
      <c r="K121" s="6"/>
      <c r="L121" s="6"/>
      <c r="M121" s="57"/>
      <c r="N121" s="57"/>
      <c r="O121" s="57"/>
      <c r="P121" s="57"/>
      <c r="Q121" s="57"/>
      <c r="R121" s="57"/>
      <c r="S121" s="56"/>
      <c r="T121" s="57"/>
      <c r="U121" s="7"/>
      <c r="V121" s="58"/>
      <c r="W121" s="58"/>
      <c r="X121" s="58"/>
      <c r="Y121" s="58"/>
      <c r="Z121" s="58"/>
      <c r="AA121" s="58"/>
      <c r="AB121" s="59"/>
    </row>
    <row r="122" ht="74" customHeight="1" spans="8:28">
      <c r="J122" s="56"/>
      <c r="K122" s="6"/>
      <c r="L122" s="6"/>
      <c r="M122" s="57"/>
      <c r="N122" s="57"/>
      <c r="O122" s="57"/>
      <c r="P122" s="57"/>
      <c r="Q122" s="57"/>
      <c r="R122" s="57"/>
      <c r="S122" s="56"/>
      <c r="T122" s="57"/>
      <c r="U122" s="7"/>
      <c r="V122" s="58"/>
      <c r="W122" s="58"/>
      <c r="X122" s="58"/>
      <c r="Y122" s="58"/>
      <c r="Z122" s="58"/>
      <c r="AA122" s="58"/>
      <c r="AB122" s="59"/>
    </row>
    <row r="123" ht="74" customHeight="1" spans="8:28">
      <c r="J123" s="56"/>
      <c r="K123" s="6"/>
      <c r="L123" s="6"/>
      <c r="M123" s="57"/>
      <c r="N123" s="57"/>
      <c r="O123" s="57"/>
      <c r="P123" s="57"/>
      <c r="Q123" s="57"/>
      <c r="R123" s="57"/>
      <c r="S123" s="56"/>
      <c r="T123" s="57"/>
      <c r="U123" s="7"/>
      <c r="V123" s="58"/>
      <c r="W123" s="58"/>
      <c r="X123" s="58"/>
      <c r="Y123" s="58"/>
      <c r="Z123" s="58"/>
      <c r="AA123" s="58"/>
      <c r="AB123" s="59"/>
    </row>
    <row r="124" ht="74" customHeight="1"/>
    <row r="125" ht="74" customHeight="1"/>
    <row r="126" ht="74" customHeight="1"/>
    <row r="127" ht="74" customHeight="1"/>
    <row r="128" ht="74" customHeight="1"/>
    <row r="129" ht="74" customHeight="1"/>
    <row r="130" ht="74" customHeight="1"/>
  </sheetData>
  <autoFilter xmlns:etc="http://www.wps.cn/officeDocument/2017/etCustomData" ref="A7:AK86" etc:filterBottomFollowUsedRange="0">
    <extLst/>
  </autoFilter>
  <mergeCells count="36">
    <mergeCell ref="A1:AC1"/>
    <mergeCell ref="A3:AG3"/>
    <mergeCell ref="K4:T4"/>
    <mergeCell ref="K5:R5"/>
    <mergeCell ref="L6:M6"/>
    <mergeCell ref="N6:O6"/>
    <mergeCell ref="B8:I8"/>
    <mergeCell ref="A4:A7"/>
    <mergeCell ref="B4:B7"/>
    <mergeCell ref="C4:C7"/>
    <mergeCell ref="D4:D7"/>
    <mergeCell ref="E4:E7"/>
    <mergeCell ref="F4:F7"/>
    <mergeCell ref="G4:G7"/>
    <mergeCell ref="H4:H7"/>
    <mergeCell ref="I4:I7"/>
    <mergeCell ref="J4:J7"/>
    <mergeCell ref="K6:K7"/>
    <mergeCell ref="P6:P7"/>
    <mergeCell ref="Q6:Q7"/>
    <mergeCell ref="R6:R7"/>
    <mergeCell ref="S5:S7"/>
    <mergeCell ref="T5:T7"/>
    <mergeCell ref="U4:U7"/>
    <mergeCell ref="V4:V7"/>
    <mergeCell ref="W4:W7"/>
    <mergeCell ref="X4:X7"/>
    <mergeCell ref="Y4:Y7"/>
    <mergeCell ref="Z4:Z7"/>
    <mergeCell ref="AA4:AA7"/>
    <mergeCell ref="AB4:AB7"/>
    <mergeCell ref="AC4:AC7"/>
    <mergeCell ref="AD4:AD7"/>
    <mergeCell ref="AE4:AE7"/>
    <mergeCell ref="AF4:AF7"/>
    <mergeCell ref="AG4:AG7"/>
  </mergeCells>
  <printOptions horizontalCentered="1"/>
  <pageMargins left="0.196527777777778" right="0.156944444444444" top="0.196527777777778" bottom="0.156944444444444" header="0.156944444444444" footer="0.118055555555556"/>
  <pageSetup paperSize="8" scale="68" fitToHeight="0" orientation="landscape" horizontalDpi="600"/>
  <headerFooter/>
  <rowBreaks count="6" manualBreakCount="6">
    <brk id="86" max="16383" man="1"/>
    <brk id="86" max="16383" man="1"/>
    <brk id="115" max="16383" man="1"/>
    <brk id="175" max="16383" man="1"/>
    <brk id="175" max="16383" man="1"/>
    <brk id="17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2025-11-17T11:52:00Z</dcterms:created>
  <dcterms:modified xsi:type="dcterms:W3CDTF">2026-01-29T03:38:44Z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BEC96AA24430450DA12B08B15616288A_13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