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055"/>
  </bookViews>
  <sheets>
    <sheet name="项目计划（资金安排）" sheetId="5" r:id="rId1"/>
  </sheets>
  <externalReferences>
    <externalReference r:id="rId2"/>
  </externalReferences>
  <definedNames>
    <definedName name="_xlnm._FilterDatabase" localSheetId="0" hidden="1">'项目计划（资金安排）'!$A$7:$AK$43</definedName>
    <definedName name="_xlnm.Print_Titles" localSheetId="0">'项目计划（资金安排）'!$4:$7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'项目计划（资金安排）'!$A$2:$AH$41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<sst xmlns="http://schemas.openxmlformats.org/spreadsheetml/2006/main" count="547" uniqueCount="261">
  <si>
    <t>附件</t>
  </si>
  <si>
    <t>2026年阿克陶县财政衔接资金项目计划（中央第一批财政衔接资金项目计划）</t>
  </si>
  <si>
    <t>序号</t>
  </si>
  <si>
    <t>项目库编号</t>
  </si>
  <si>
    <t>系统编号</t>
  </si>
  <si>
    <t>项目名称</t>
  </si>
  <si>
    <t>项目类别</t>
  </si>
  <si>
    <t>项目二级类型</t>
  </si>
  <si>
    <t>项目子类型</t>
  </si>
  <si>
    <t>项目地点</t>
  </si>
  <si>
    <t>项目建设内容</t>
  </si>
  <si>
    <t>投资
（万元）</t>
  </si>
  <si>
    <t>安排资金</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</si>
  <si>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</si>
  <si>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</si>
  <si>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</si>
  <si>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</si>
  <si>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</si>
  <si>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</si>
  <si>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</si>
  <si>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</si>
  <si>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</si>
  <si>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</si>
  <si>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</si>
  <si>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</si>
  <si>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</si>
  <si>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</si>
  <si>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</si>
  <si>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</si>
  <si>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</si>
  <si>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</si>
  <si>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</si>
  <si>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</si>
  <si>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</si>
  <si>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</si>
  <si>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</si>
  <si>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</si>
  <si>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</si>
  <si>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</si>
  <si>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AKT26-DHJB002-1</t>
  </si>
  <si>
    <t>阿克陶县2026年畜牧业养殖补助项目</t>
  </si>
  <si>
    <t>产业发展</t>
  </si>
  <si>
    <t>生产项目</t>
  </si>
  <si>
    <t>养殖业基地</t>
  </si>
  <si>
    <t>阿克陶县各乡镇</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</si>
  <si>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</si>
  <si>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带动生产</t>
  </si>
  <si>
    <t>是</t>
  </si>
  <si>
    <t>牛、羊</t>
  </si>
  <si>
    <t>否</t>
  </si>
  <si>
    <t>质量指标：项目验收合格率100%；社会效益指标：增收监测户≥28921户；促进畜牧业高质量发展，进一步激发内生动力，持续经济增长。</t>
  </si>
  <si>
    <t>农业农村局</t>
  </si>
  <si>
    <t>畜牧兽医站</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</si>
  <si>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</si>
  <si>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</si>
  <si>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</si>
  <si>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</si>
  <si>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</si>
  <si>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</si>
  <si>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</si>
  <si>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 xml:space="preserve">
数量指标：享受补助脱贫户和监测对象家庭收入明显提高，通过公益性岗位补助使2235人增收1648万元以上，自主创业补助使2213人增收323万元以上。
质量指标：补助发放准确率≥98%。
时效指标：补助资金在规定时间内支付到位率≥98%。
服务对象满意度指标：享受补助对象满意度≥95%。</t>
  </si>
  <si>
    <t>人社局</t>
  </si>
  <si>
    <t>AKT26-DHJB006-2</t>
  </si>
  <si>
    <t>阿克陶县2026年一次性交通补助项目</t>
  </si>
  <si>
    <t>就业</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</si>
  <si>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</si>
  <si>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</si>
  <si>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</si>
  <si>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</si>
  <si>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</si>
  <si>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种植业基地</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</si>
  <si>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</si>
  <si>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</si>
  <si>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</si>
  <si>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</si>
  <si>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</si>
  <si>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</si>
  <si>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</si>
  <si>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</si>
  <si>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</si>
  <si>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</si>
  <si>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</si>
  <si>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</si>
  <si>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</si>
  <si>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</si>
  <si>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</si>
  <si>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</si>
  <si>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</si>
  <si>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蔬菜</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</si>
  <si>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</si>
  <si>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</si>
  <si>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</si>
  <si>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</si>
  <si>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</si>
  <si>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</si>
  <si>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</si>
  <si>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</si>
  <si>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</si>
  <si>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</si>
  <si>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</si>
  <si>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</si>
  <si>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</si>
  <si>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农业技术推广中心</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</si>
  <si>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</si>
  <si>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</si>
  <si>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</si>
  <si>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</si>
  <si>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</si>
  <si>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</si>
  <si>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</si>
  <si>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AKT26-014-6</t>
  </si>
  <si>
    <t>克孜勒陶镇食品（糖果）产业园提升改造项目</t>
  </si>
  <si>
    <t>加工流通项目</t>
  </si>
  <si>
    <t>加工业</t>
  </si>
  <si>
    <t>克孜勒陶镇丝路佳苑</t>
  </si>
  <si>
    <t>新建洁净车间，保鲜库，生产加工、环卫和除尘排期设备，配套水电路和其他配套设施。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</si>
  <si>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</si>
  <si>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</si>
  <si>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商工局</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</si>
  <si>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</si>
  <si>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</si>
  <si>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</si>
  <si>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</si>
  <si>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</si>
  <si>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</si>
  <si>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</si>
  <si>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</si>
  <si>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</si>
  <si>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</si>
  <si>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</si>
  <si>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</si>
  <si>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</si>
  <si>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</si>
  <si>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</si>
  <si>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</si>
  <si>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</si>
  <si>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</si>
  <si>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</si>
  <si>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完成提质增效面积≥36000亩；项目验收合格率100%；项目开工时间：2026年12月；项目可持续年限≥1年；带动增加受益户人口全年总收入≥4800万元；受益户数≥2741户；收益三类户人数≥4277户；受益群众满意度≥95%；收益建档立卡人口满意度≥95%。</t>
  </si>
  <si>
    <t>阿克陶县林果站</t>
  </si>
  <si>
    <t>AKT25-014-5</t>
  </si>
  <si>
    <t>阿克陶县塔尔塔吉克民族乡2026年就业基地建设项目</t>
  </si>
  <si>
    <t>塔尔乡阿克库木村</t>
  </si>
  <si>
    <t>计划在阿克库木村新建占地2000平方就业基地一座，含采购安装混凝土成品房（水、电、暖、地坪、围栏等）；</t>
  </si>
  <si>
    <t>1.数量指标：新建就业基地2000平方；2.质量指标：项目验收合格率100%；3.社会效益指标：受益脱贫户≥50户；4.可持续性影响指标：带动本地群众增收；5.服务对象满意度指标：群众满意度≥98%</t>
  </si>
  <si>
    <t>塔尔乡</t>
  </si>
  <si>
    <t>AKT26-011-2</t>
  </si>
  <si>
    <t>阿克陶县塔尔乡巴格艾格孜村2026年民宿建设项目</t>
  </si>
  <si>
    <t>塔尔乡巴格艾格孜村</t>
  </si>
  <si>
    <t>新建旅游民宿一座3层1200平方米，及其相关附属配套设施等。</t>
  </si>
  <si>
    <t>旅游</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</si>
  <si>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</si>
  <si>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</si>
  <si>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</si>
  <si>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</si>
  <si>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</si>
  <si>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</si>
  <si>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</si>
  <si>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</si>
  <si>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</si>
  <si>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</si>
  <si>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</si>
  <si>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加马铁热克乡</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</si>
  <si>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</si>
  <si>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</si>
  <si>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</si>
  <si>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</si>
  <si>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</si>
  <si>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</si>
  <si>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</si>
  <si>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</si>
  <si>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</si>
  <si>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</si>
  <si>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</si>
  <si>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奥依塔克镇</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</si>
  <si>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</si>
  <si>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</si>
  <si>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</si>
  <si>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</si>
  <si>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</si>
  <si>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</si>
  <si>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</si>
  <si>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</si>
  <si>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</si>
  <si>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</si>
  <si>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</si>
  <si>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</si>
  <si>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</si>
  <si>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</si>
  <si>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</si>
  <si>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</si>
  <si>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</si>
  <si>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</si>
  <si>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</si>
  <si>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</si>
  <si>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</si>
  <si>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</si>
  <si>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</si>
  <si>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</si>
  <si>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</si>
  <si>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</si>
  <si>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交通局</t>
  </si>
  <si>
    <t>布伦口乡</t>
  </si>
  <si>
    <t>交通运输局</t>
  </si>
  <si>
    <t>AKT26-052-3</t>
  </si>
  <si>
    <t>阿克陶县巴仁乡阔洪其村乡村人居环境整治中央财政以工代赈项目</t>
  </si>
  <si>
    <t>人居环境整治</t>
  </si>
  <si>
    <t>村容村貌提升</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</si>
  <si>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</si>
  <si>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</si>
  <si>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</si>
  <si>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</si>
  <si>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</si>
  <si>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</si>
  <si>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</si>
  <si>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</si>
  <si>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水利局</t>
  </si>
  <si>
    <t>中小型公益性水利工程建设项目中心</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</si>
  <si>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</si>
  <si>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</si>
  <si>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</si>
  <si>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</si>
  <si>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</si>
  <si>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</si>
  <si>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</si>
  <si>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</si>
  <si>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</si>
  <si>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</si>
  <si>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</si>
  <si>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</si>
  <si>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</si>
  <si>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</si>
  <si>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</si>
  <si>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</si>
  <si>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</si>
  <si>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</si>
  <si>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</si>
  <si>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</si>
  <si>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</si>
  <si>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</si>
  <si>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</si>
  <si>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</si>
  <si>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</si>
  <si>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住建局</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</si>
  <si>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</si>
  <si>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</si>
  <si>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</si>
  <si>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</si>
  <si>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</si>
  <si>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</si>
  <si>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</si>
  <si>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</si>
  <si>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教育局</t>
  </si>
  <si>
    <t>阿克陶县教育局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</si>
  <si>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</si>
  <si>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</si>
  <si>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</si>
  <si>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</si>
  <si>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</si>
  <si>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统战部</t>
  </si>
  <si>
    <t>阿克陶县委统战部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</si>
</sst>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黑体"/>
      <charset val="134"/>
    </font>
    <font>
      <b/>
      <sz val="12"/>
      <name val="宋体"/>
      <charset val="134"/>
    </font>
    <font>
      <sz val="12"/>
      <name val="宋体"/>
      <charset val="134"/>
    </font>
    <font>
      <sz val="11"/>
      <name val="宋体"/>
      <charset val="134"/>
      <scheme val="minor"/>
    </font>
    <font>
      <sz val="12"/>
      <name val="宋体"/>
      <charset val="134"/>
      <scheme val="minor"/>
    </font>
    <font>
      <sz val="11"/>
      <name val="宋体"/>
      <charset val="134"/>
    </font>
    <font>
      <sz val="20"/>
      <name val="方正黑体_GBK"/>
      <charset val="134"/>
    </font>
    <font>
      <sz val="26"/>
      <name val="方正小标宋_GBK"/>
      <charset val="134"/>
    </font>
    <font>
      <sz val="12"/>
      <color theme="1"/>
      <name val="宋体"/>
      <charset val="134"/>
    </font>
    <font>
      <sz val="14"/>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gradientFill degree="5.38986930905179e-312"/>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justify"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vertical="center" wrapText="1"/>
    </xf>
    <xf numFmtId="0" fontId="4" fillId="0" borderId="0" xfId="0" applyFont="1" applyFill="1" applyAlignment="1">
      <alignment horizontal="center" vertical="center"/>
    </xf>
    <xf numFmtId="0" fontId="6" fillId="2" borderId="0" xfId="0" applyFont="1" applyFill="1">
      <alignment vertical="center"/>
    </xf>
    <xf numFmtId="49" fontId="7" fillId="0" borderId="0" xfId="0" applyNumberFormat="1" applyFont="1" applyFill="1" applyAlignment="1">
      <alignment horizontal="left" vertical="center" wrapText="1"/>
    </xf>
    <xf numFmtId="49" fontId="7" fillId="0" borderId="0" xfId="0" applyNumberFormat="1" applyFont="1" applyFill="1" applyAlignment="1">
      <alignment horizontal="justify" vertical="center" wrapText="1"/>
    </xf>
    <xf numFmtId="49"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6" fillId="0" borderId="0" xfId="0" applyFont="1" applyFill="1">
      <alignment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3" fillId="0" borderId="2" xfId="0" applyNumberFormat="1" applyFont="1" applyFill="1" applyBorder="1" applyAlignment="1">
      <alignment horizontal="justify" vertical="center" wrapText="1"/>
    </xf>
    <xf numFmtId="0" fontId="10" fillId="0" borderId="2" xfId="0" applyFont="1" applyFill="1" applyBorder="1" applyAlignment="1">
      <alignment horizontal="center" vertical="center"/>
    </xf>
    <xf numFmtId="0" fontId="3" fillId="0" borderId="0" xfId="0" applyFont="1" applyFill="1" applyAlignment="1">
      <alignment horizontal="justify" vertical="center" wrapText="1"/>
    </xf>
    <xf numFmtId="0"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lignment vertical="center"/>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XFD86"/>
  <sheetViews>
    <sheetView tabSelected="1" view="pageBreakPreview" zoomScale="80" zoomScaleNormal="70" workbookViewId="0">
      <pane xSplit="7" ySplit="7" topLeftCell="H20" activePane="bottomRight" state="frozen"/>
      <selection/>
      <selection pane="topRight"/>
      <selection pane="bottomLeft"/>
      <selection pane="bottomRight" activeCell="AB22" sqref="AB22"/>
    </sheetView>
  </sheetViews>
  <sheetFormatPr defaultColWidth="9" defaultRowHeight="15.6"/>
  <cols>
    <col min="1" max="1" width="4.47222222222222" style="5" customWidth="1"/>
    <col min="2" max="2" width="11.25" style="6" customWidth="1"/>
    <col min="3" max="3" width="10.4722222222222" style="6" hidden="1" customWidth="1"/>
    <col min="4" max="4" width="13.75" style="7" customWidth="1"/>
    <col min="5" max="5" width="5.78703703703704" style="6" customWidth="1"/>
    <col min="6" max="6" width="9.37037037037037" style="6" customWidth="1"/>
    <col min="7" max="7" width="9.2037037037037" style="6" customWidth="1"/>
    <col min="8" max="8" width="26.712962962963" style="8" customWidth="1"/>
    <col min="9" max="9" width="49.537037037037" style="9" customWidth="1"/>
    <col min="10" max="11" width="12.6574074074074" style="8" customWidth="1"/>
    <col min="12" max="12" width="12.1944444444444" style="10" customWidth="1"/>
    <col min="13" max="13" width="10" style="10" customWidth="1"/>
    <col min="14" max="14" width="6.96296296296296" style="4" customWidth="1"/>
    <col min="15" max="15" width="6.43518518518519" style="4" customWidth="1"/>
    <col min="16" max="16" width="5.62962962962963" style="4" customWidth="1"/>
    <col min="17" max="17" width="7.84259259259259" style="4" customWidth="1"/>
    <col min="18" max="19" width="7.5" style="4" customWidth="1"/>
    <col min="20" max="20" width="5" style="8" customWidth="1"/>
    <col min="21" max="21" width="5" style="4" customWidth="1"/>
    <col min="22" max="22" width="4.84259259259259" style="11" customWidth="1"/>
    <col min="23" max="23" width="8.58333333333333" style="12" customWidth="1"/>
    <col min="24" max="24" width="4.84259259259259" style="12" customWidth="1"/>
    <col min="25" max="25" width="6.87962962962963" style="12" customWidth="1"/>
    <col min="26" max="26" width="3.74074074074074" style="12" customWidth="1"/>
    <col min="27" max="27" width="4.37037037037037" style="12" customWidth="1"/>
    <col min="28" max="28" width="28.4351851851852" style="9" customWidth="1"/>
    <col min="29" max="29" width="11.9722222222222" style="13" hidden="1" customWidth="1"/>
    <col min="30" max="30" width="9" style="4" hidden="1" customWidth="1"/>
    <col min="31" max="31" width="8.44444444444444" style="4" customWidth="1"/>
    <col min="32" max="32" width="6.71296296296296" style="4" customWidth="1"/>
    <col min="33" max="33" width="7.18518518518519" style="4" hidden="1" customWidth="1"/>
    <col min="34" max="34" width="6.09259259259259" style="4" hidden="1" customWidth="1"/>
    <col min="35" max="35" width="6.09259259259259" style="4" customWidth="1"/>
    <col min="36" max="36" width="14.1296296296296" style="4"/>
    <col min="37" max="37" width="19.212962962963" style="4" customWidth="1"/>
    <col min="38" max="39" width="9" style="4"/>
    <col min="40" max="40" width="9.25" style="4"/>
    <col min="41" max="41" width="12.8796296296296" style="4"/>
    <col min="42" max="16320" width="9" style="4"/>
    <col min="16321" max="16321" width="30.1111111111111" style="4"/>
    <col min="16322" max="16382" width="9" style="4"/>
    <col min="16383" max="16384" width="9" style="14"/>
  </cols>
  <sheetData>
    <row r="2" ht="37" customHeight="1" spans="1:1024 1025:16384">
      <c r="A2" s="15" t="s">
        <v>0</v>
      </c>
      <c r="B2" s="15"/>
      <c r="C2" s="15"/>
      <c r="D2" s="15"/>
      <c r="E2" s="15"/>
      <c r="F2" s="15"/>
      <c r="G2" s="15"/>
      <c r="H2" s="15"/>
      <c r="I2" s="16"/>
      <c r="J2" s="15"/>
      <c r="K2" s="15"/>
      <c r="L2" s="15"/>
      <c r="M2" s="15"/>
      <c r="N2" s="15"/>
      <c r="O2" s="15"/>
      <c r="P2" s="15"/>
      <c r="Q2" s="15"/>
      <c r="R2" s="15"/>
      <c r="S2" s="15"/>
      <c r="T2" s="15"/>
      <c r="U2" s="15"/>
      <c r="V2" s="17"/>
      <c r="W2" s="15"/>
      <c r="X2" s="15"/>
      <c r="Y2" s="15"/>
      <c r="Z2" s="15"/>
      <c r="AA2" s="15"/>
      <c r="AB2" s="16"/>
      <c r="AC2" s="15"/>
      <c r="AD2" s="15"/>
    </row>
    <row r="3" ht="42" customHeight="1" spans="1:1024 1025:16384">
      <c r="A3" s="18" t="s">
        <v>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1" customFormat="1" ht="28" customHeight="1" spans="1:1024 1025:16384">
      <c r="A4" s="19" t="s">
        <v>2</v>
      </c>
      <c r="B4" s="20" t="s">
        <v>3</v>
      </c>
      <c r="C4" s="20" t="s">
        <v>4</v>
      </c>
      <c r="D4" s="20" t="s">
        <v>5</v>
      </c>
      <c r="E4" s="20" t="s">
        <v>6</v>
      </c>
      <c r="F4" s="20" t="s">
        <v>7</v>
      </c>
      <c r="G4" s="20" t="s">
        <v>8</v>
      </c>
      <c r="H4" s="20" t="s">
        <v>9</v>
      </c>
      <c r="I4" s="20" t="s">
        <v>10</v>
      </c>
      <c r="J4" s="20" t="s">
        <v>11</v>
      </c>
      <c r="K4" s="19" t="s">
        <v>12</v>
      </c>
      <c r="L4" s="20" t="s">
        <v>13</v>
      </c>
      <c r="M4" s="20"/>
      <c r="N4" s="20"/>
      <c r="O4" s="20"/>
      <c r="P4" s="20"/>
      <c r="Q4" s="20"/>
      <c r="R4" s="20"/>
      <c r="S4" s="20"/>
      <c r="T4" s="20"/>
      <c r="U4" s="20"/>
      <c r="V4" s="20" t="s">
        <v>14</v>
      </c>
      <c r="W4" s="21" t="s">
        <v>15</v>
      </c>
      <c r="X4" s="21" t="s">
        <v>16</v>
      </c>
      <c r="Y4" s="21" t="s">
        <v>17</v>
      </c>
      <c r="Z4" s="21" t="s">
        <v>18</v>
      </c>
      <c r="AA4" s="21" t="s">
        <v>19</v>
      </c>
      <c r="AB4" s="20" t="s">
        <v>20</v>
      </c>
      <c r="AC4" s="20" t="s">
        <v>21</v>
      </c>
      <c r="AD4" s="20" t="s">
        <v>22</v>
      </c>
      <c r="AE4" s="20" t="s">
        <v>23</v>
      </c>
      <c r="AF4" s="20" t="s">
        <v>24</v>
      </c>
      <c r="AG4" s="20" t="s">
        <v>25</v>
      </c>
      <c r="AH4" s="20" t="s">
        <v>26</v>
      </c>
    </row>
    <row r="5" s="1" customFormat="1" ht="28" customHeight="1" spans="1:1024 1025:16384">
      <c r="A5" s="22"/>
      <c r="B5" s="20"/>
      <c r="C5" s="20"/>
      <c r="D5" s="20"/>
      <c r="E5" s="20"/>
      <c r="F5" s="20"/>
      <c r="G5" s="20"/>
      <c r="H5" s="20"/>
      <c r="I5" s="20"/>
      <c r="J5" s="20"/>
      <c r="K5" s="22"/>
      <c r="L5" s="20" t="s">
        <v>27</v>
      </c>
      <c r="M5" s="20"/>
      <c r="N5" s="20"/>
      <c r="O5" s="20"/>
      <c r="P5" s="20"/>
      <c r="Q5" s="20"/>
      <c r="R5" s="20"/>
      <c r="S5" s="20"/>
      <c r="T5" s="20" t="s">
        <v>28</v>
      </c>
      <c r="U5" s="20" t="s">
        <v>29</v>
      </c>
      <c r="V5" s="20"/>
      <c r="W5" s="21"/>
      <c r="X5" s="21"/>
      <c r="Y5" s="21"/>
      <c r="Z5" s="21"/>
      <c r="AA5" s="21"/>
      <c r="AB5" s="20"/>
      <c r="AC5" s="20"/>
      <c r="AD5" s="20"/>
      <c r="AE5" s="20"/>
      <c r="AF5" s="20"/>
      <c r="AG5" s="20"/>
      <c r="AH5" s="20"/>
    </row>
    <row r="6" s="1" customFormat="1" ht="28" customHeight="1" spans="1:1024 1025:16384">
      <c r="A6" s="22"/>
      <c r="B6" s="20"/>
      <c r="C6" s="20"/>
      <c r="D6" s="20"/>
      <c r="E6" s="20"/>
      <c r="F6" s="20"/>
      <c r="G6" s="20"/>
      <c r="H6" s="20"/>
      <c r="I6" s="20"/>
      <c r="J6" s="20"/>
      <c r="K6" s="22"/>
      <c r="L6" s="20" t="s">
        <v>30</v>
      </c>
      <c r="M6" s="20" t="s">
        <v>31</v>
      </c>
      <c r="N6" s="20"/>
      <c r="O6" s="20" t="s">
        <v>32</v>
      </c>
      <c r="P6" s="23"/>
      <c r="Q6" s="20" t="s">
        <v>33</v>
      </c>
      <c r="R6" s="20" t="s">
        <v>34</v>
      </c>
      <c r="S6" s="20" t="s">
        <v>35</v>
      </c>
      <c r="T6" s="20"/>
      <c r="U6" s="20"/>
      <c r="V6" s="20"/>
      <c r="W6" s="21"/>
      <c r="X6" s="21"/>
      <c r="Y6" s="21"/>
      <c r="Z6" s="21"/>
      <c r="AA6" s="21"/>
      <c r="AB6" s="20"/>
      <c r="AC6" s="20"/>
      <c r="AD6" s="20"/>
      <c r="AE6" s="20"/>
      <c r="AF6" s="20"/>
      <c r="AG6" s="20"/>
      <c r="AH6" s="20"/>
    </row>
    <row r="7" s="1" customFormat="1" ht="28" customHeight="1" spans="1:1024 1025:16384">
      <c r="A7" s="24"/>
      <c r="B7" s="20"/>
      <c r="C7" s="20"/>
      <c r="D7" s="20"/>
      <c r="E7" s="20"/>
      <c r="F7" s="20"/>
      <c r="G7" s="20"/>
      <c r="H7" s="20"/>
      <c r="I7" s="20"/>
      <c r="J7" s="20"/>
      <c r="K7" s="24"/>
      <c r="L7" s="20"/>
      <c r="M7" s="20" t="s">
        <v>36</v>
      </c>
      <c r="N7" s="20" t="s">
        <v>37</v>
      </c>
      <c r="O7" s="20" t="s">
        <v>36</v>
      </c>
      <c r="P7" s="20" t="s">
        <v>37</v>
      </c>
      <c r="Q7" s="20"/>
      <c r="R7" s="20"/>
      <c r="S7" s="20"/>
      <c r="T7" s="20"/>
      <c r="U7" s="20"/>
      <c r="V7" s="20"/>
      <c r="W7" s="21"/>
      <c r="X7" s="21"/>
      <c r="Y7" s="21"/>
      <c r="Z7" s="21"/>
      <c r="AA7" s="21"/>
      <c r="AB7" s="20"/>
      <c r="AC7" s="20"/>
      <c r="AD7" s="20"/>
      <c r="AE7" s="20"/>
      <c r="AF7" s="20"/>
      <c r="AG7" s="20"/>
      <c r="AH7" s="20"/>
    </row>
    <row r="8" s="1" customFormat="1" ht="40" customHeight="1" spans="1:1024 1025:16384">
      <c r="A8" s="24"/>
      <c r="B8" s="20" t="s">
        <v>38</v>
      </c>
      <c r="C8" s="20"/>
      <c r="D8" s="20"/>
      <c r="E8" s="20"/>
      <c r="F8" s="20"/>
      <c r="G8" s="20"/>
      <c r="H8" s="20"/>
      <c r="I8" s="20"/>
      <c r="J8" s="20">
        <f>SUM(J9:J41)</f>
        <v>36553.23243</v>
      </c>
      <c r="K8" s="20">
        <f t="shared" ref="K8:U8" si="0">SUM(K9:K41)</f>
        <v>23897</v>
      </c>
      <c r="L8" s="20">
        <f t="shared" si="0"/>
        <v>23897</v>
      </c>
      <c r="M8" s="20">
        <f t="shared" si="0"/>
        <v>20845</v>
      </c>
      <c r="N8" s="20">
        <f t="shared" si="0"/>
        <v>0</v>
      </c>
      <c r="O8" s="20">
        <f t="shared" si="0"/>
        <v>1509</v>
      </c>
      <c r="P8" s="20">
        <f t="shared" si="0"/>
        <v>0</v>
      </c>
      <c r="Q8" s="20">
        <f t="shared" si="0"/>
        <v>1466</v>
      </c>
      <c r="R8" s="20">
        <f t="shared" si="0"/>
        <v>77</v>
      </c>
      <c r="S8" s="20">
        <f t="shared" si="0"/>
        <v>0</v>
      </c>
      <c r="T8" s="20">
        <f t="shared" si="0"/>
        <v>0</v>
      </c>
      <c r="U8" s="20">
        <f t="shared" si="0"/>
        <v>0</v>
      </c>
      <c r="V8" s="20"/>
      <c r="W8" s="20"/>
      <c r="X8" s="20"/>
      <c r="Y8" s="20"/>
      <c r="Z8" s="20"/>
      <c r="AA8" s="20"/>
      <c r="AB8" s="20"/>
      <c r="AC8" s="20"/>
      <c r="AD8" s="20"/>
      <c r="AE8" s="20"/>
      <c r="AF8" s="20"/>
      <c r="AG8" s="20">
        <f>SUM(AG9:AG41)</f>
        <v>36553.23243</v>
      </c>
      <c r="AH8" s="20">
        <f>SUM(AH9:AH41)</f>
        <v>33</v>
      </c>
    </row>
    <row r="9" s="2" customFormat="1" ht="204" customHeight="1" spans="1:1024 1025:16384">
      <c r="A9" s="25">
        <v>1</v>
      </c>
      <c r="B9" s="26" t="s">
        <v>39</v>
      </c>
      <c r="C9" s="26"/>
      <c r="D9" s="26" t="s">
        <v>40</v>
      </c>
      <c r="E9" s="26" t="s">
        <v>41</v>
      </c>
      <c r="F9" s="26" t="s">
        <v>42</v>
      </c>
      <c r="G9" s="26" t="s">
        <v>43</v>
      </c>
      <c r="H9" s="26" t="s">
        <v>44</v>
      </c>
      <c r="I9" s="27" t="s">
        <v>45</v>
      </c>
      <c r="J9" s="26">
        <v>10373.8</v>
      </c>
      <c r="K9" s="26">
        <f>L9</f>
        <v>5050</v>
      </c>
      <c r="L9" s="26">
        <f t="shared" ref="L9:L22" si="1">M9+N9+O9+P9+Q9+R9+S9+T9+U9</f>
        <v>5050</v>
      </c>
      <c r="M9" s="26">
        <v>5050</v>
      </c>
      <c r="N9" s="26"/>
      <c r="O9" s="26"/>
      <c r="P9" s="26"/>
      <c r="Q9" s="26"/>
      <c r="R9" s="26"/>
      <c r="S9" s="26"/>
      <c r="T9" s="26"/>
      <c r="U9" s="26"/>
      <c r="V9" s="26" t="s">
        <v>46</v>
      </c>
      <c r="W9" s="28">
        <v>86763</v>
      </c>
      <c r="X9" s="28" t="s">
        <v>47</v>
      </c>
      <c r="Y9" s="28" t="s">
        <v>48</v>
      </c>
      <c r="Z9" s="28" t="s">
        <v>49</v>
      </c>
      <c r="AA9" s="28" t="s">
        <v>49</v>
      </c>
      <c r="AB9" s="27" t="s">
        <v>50</v>
      </c>
      <c r="AC9" s="26" t="s">
        <v>51</v>
      </c>
      <c r="AD9" s="26"/>
      <c r="AE9" s="26" t="s">
        <v>52</v>
      </c>
      <c r="AF9" s="26" t="s">
        <v>51</v>
      </c>
      <c r="AG9" s="26">
        <f t="shared" ref="AG9:AG15" si="2">J9</f>
        <v>10373.8</v>
      </c>
      <c r="AH9" s="26">
        <v>1</v>
      </c>
      <c r="AI9" s="3"/>
      <c r="AJ9" s="10"/>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c r="XEY9" s="4"/>
      <c r="XEZ9" s="4"/>
      <c r="XFA9" s="4"/>
      <c r="XFB9" s="4"/>
      <c r="XFC9" s="29"/>
      <c r="XFD9" s="29"/>
    </row>
    <row r="10" s="2" customFormat="1" ht="199" customHeight="1" spans="1:1024 1025:16384">
      <c r="A10" s="25">
        <v>2</v>
      </c>
      <c r="B10" s="26" t="s">
        <v>53</v>
      </c>
      <c r="C10" s="26"/>
      <c r="D10" s="26" t="s">
        <v>54</v>
      </c>
      <c r="E10" s="26" t="s">
        <v>55</v>
      </c>
      <c r="F10" s="26" t="s">
        <v>56</v>
      </c>
      <c r="G10" s="26" t="s">
        <v>57</v>
      </c>
      <c r="H10" s="26" t="s">
        <v>44</v>
      </c>
      <c r="I10" s="27" t="s">
        <v>58</v>
      </c>
      <c r="J10" s="26">
        <f>383.9+1648.25678</f>
        <v>2032.15678</v>
      </c>
      <c r="K10" s="26">
        <v>1200</v>
      </c>
      <c r="L10" s="26">
        <f t="shared" si="1"/>
        <v>1200</v>
      </c>
      <c r="M10" s="26">
        <v>1200</v>
      </c>
      <c r="N10" s="26"/>
      <c r="O10" s="26"/>
      <c r="P10" s="26"/>
      <c r="Q10" s="26"/>
      <c r="R10" s="26"/>
      <c r="S10" s="26"/>
      <c r="T10" s="26"/>
      <c r="U10" s="26"/>
      <c r="V10" s="30" t="s">
        <v>59</v>
      </c>
      <c r="W10" s="28">
        <v>4448</v>
      </c>
      <c r="X10" s="28" t="s">
        <v>47</v>
      </c>
      <c r="Y10" s="28"/>
      <c r="Z10" s="28" t="s">
        <v>49</v>
      </c>
      <c r="AA10" s="28" t="s">
        <v>49</v>
      </c>
      <c r="AB10" s="27" t="s">
        <v>60</v>
      </c>
      <c r="AC10" s="26" t="s">
        <v>61</v>
      </c>
      <c r="AD10" s="26"/>
      <c r="AE10" s="26" t="s">
        <v>61</v>
      </c>
      <c r="AF10" s="26" t="s">
        <v>61</v>
      </c>
      <c r="AG10" s="26">
        <f t="shared" si="2"/>
        <v>2032.15678</v>
      </c>
      <c r="AH10" s="26">
        <v>1</v>
      </c>
      <c r="AI10" s="3"/>
      <c r="AJ10" s="3"/>
    </row>
    <row r="11" s="2" customFormat="1" ht="106" customHeight="1" spans="1:1024 1025:16384">
      <c r="A11" s="25">
        <v>3</v>
      </c>
      <c r="B11" s="26" t="s">
        <v>62</v>
      </c>
      <c r="C11" s="26"/>
      <c r="D11" s="26" t="s">
        <v>63</v>
      </c>
      <c r="E11" s="26" t="s">
        <v>55</v>
      </c>
      <c r="F11" s="26" t="s">
        <v>64</v>
      </c>
      <c r="G11" s="26" t="s">
        <v>65</v>
      </c>
      <c r="H11" s="26" t="s">
        <v>44</v>
      </c>
      <c r="I11" s="27" t="s">
        <v>66</v>
      </c>
      <c r="J11" s="26">
        <v>585.15565</v>
      </c>
      <c r="K11" s="26">
        <f t="shared" ref="K11:K22" si="3">L11</f>
        <v>500</v>
      </c>
      <c r="L11" s="26">
        <f t="shared" si="1"/>
        <v>500</v>
      </c>
      <c r="M11" s="26">
        <v>500</v>
      </c>
      <c r="N11" s="26"/>
      <c r="O11" s="26"/>
      <c r="P11" s="26"/>
      <c r="Q11" s="26"/>
      <c r="R11" s="26"/>
      <c r="S11" s="26"/>
      <c r="T11" s="26"/>
      <c r="U11" s="26"/>
      <c r="V11" s="30" t="s">
        <v>59</v>
      </c>
      <c r="W11" s="28">
        <v>8543</v>
      </c>
      <c r="X11" s="28" t="s">
        <v>47</v>
      </c>
      <c r="Y11" s="28"/>
      <c r="Z11" s="28" t="s">
        <v>49</v>
      </c>
      <c r="AA11" s="28" t="s">
        <v>49</v>
      </c>
      <c r="AB11" s="27" t="s">
        <v>67</v>
      </c>
      <c r="AC11" s="26" t="s">
        <v>51</v>
      </c>
      <c r="AD11" s="26"/>
      <c r="AE11" s="26" t="s">
        <v>51</v>
      </c>
      <c r="AF11" s="26" t="s">
        <v>51</v>
      </c>
      <c r="AG11" s="26">
        <f t="shared" si="2"/>
        <v>585.15565</v>
      </c>
      <c r="AH11" s="26">
        <v>1</v>
      </c>
      <c r="AI11" s="3"/>
      <c r="AJ11" s="10"/>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29"/>
      <c r="XFD11" s="29"/>
    </row>
    <row r="12" s="2" customFormat="1" ht="184" customHeight="1" spans="1:1024 1025:16384">
      <c r="A12" s="25">
        <v>4</v>
      </c>
      <c r="B12" s="26" t="s">
        <v>68</v>
      </c>
      <c r="C12" s="26"/>
      <c r="D12" s="26" t="s">
        <v>69</v>
      </c>
      <c r="E12" s="26" t="s">
        <v>41</v>
      </c>
      <c r="F12" s="26" t="s">
        <v>42</v>
      </c>
      <c r="G12" s="26" t="s">
        <v>70</v>
      </c>
      <c r="H12" s="26" t="s">
        <v>71</v>
      </c>
      <c r="I12" s="27" t="s">
        <v>72</v>
      </c>
      <c r="J12" s="26">
        <v>1100</v>
      </c>
      <c r="K12" s="26">
        <f t="shared" si="3"/>
        <v>1100</v>
      </c>
      <c r="L12" s="26">
        <f t="shared" si="1"/>
        <v>1100</v>
      </c>
      <c r="M12" s="26">
        <v>1100</v>
      </c>
      <c r="N12" s="26"/>
      <c r="O12" s="26"/>
      <c r="P12" s="26"/>
      <c r="Q12" s="26"/>
      <c r="R12" s="26"/>
      <c r="S12" s="26"/>
      <c r="T12" s="26"/>
      <c r="U12" s="26"/>
      <c r="V12" s="30" t="s">
        <v>73</v>
      </c>
      <c r="W12" s="28">
        <v>1363</v>
      </c>
      <c r="X12" s="28" t="s">
        <v>49</v>
      </c>
      <c r="Y12" s="28" t="s">
        <v>74</v>
      </c>
      <c r="Z12" s="28" t="s">
        <v>47</v>
      </c>
      <c r="AA12" s="28" t="s">
        <v>49</v>
      </c>
      <c r="AB12" s="27" t="s">
        <v>75</v>
      </c>
      <c r="AC12" s="26" t="s">
        <v>51</v>
      </c>
      <c r="AD12" s="26"/>
      <c r="AE12" s="26" t="s">
        <v>76</v>
      </c>
      <c r="AF12" s="26" t="s">
        <v>51</v>
      </c>
      <c r="AG12" s="26">
        <f t="shared" si="2"/>
        <v>1100</v>
      </c>
      <c r="AH12" s="26">
        <v>1</v>
      </c>
      <c r="AI12" s="3"/>
      <c r="AJ12" s="3"/>
    </row>
    <row r="13" s="2" customFormat="1" ht="157" customHeight="1" spans="1:1024 1025:16384">
      <c r="A13" s="25">
        <v>5</v>
      </c>
      <c r="B13" s="26" t="s">
        <v>77</v>
      </c>
      <c r="C13" s="26"/>
      <c r="D13" s="26" t="s">
        <v>78</v>
      </c>
      <c r="E13" s="26" t="s">
        <v>41</v>
      </c>
      <c r="F13" s="26" t="s">
        <v>42</v>
      </c>
      <c r="G13" s="26" t="s">
        <v>70</v>
      </c>
      <c r="H13" s="26" t="s">
        <v>79</v>
      </c>
      <c r="I13" s="27" t="s">
        <v>80</v>
      </c>
      <c r="J13" s="26">
        <v>380</v>
      </c>
      <c r="K13" s="26">
        <f t="shared" si="3"/>
        <v>380</v>
      </c>
      <c r="L13" s="26">
        <f t="shared" si="1"/>
        <v>380</v>
      </c>
      <c r="M13" s="26">
        <v>380</v>
      </c>
      <c r="N13" s="26"/>
      <c r="O13" s="26"/>
      <c r="P13" s="26"/>
      <c r="Q13" s="26"/>
      <c r="R13" s="26"/>
      <c r="S13" s="26"/>
      <c r="T13" s="26"/>
      <c r="U13" s="26"/>
      <c r="V13" s="30" t="s">
        <v>73</v>
      </c>
      <c r="W13" s="28">
        <v>821</v>
      </c>
      <c r="X13" s="28" t="s">
        <v>49</v>
      </c>
      <c r="Y13" s="28" t="s">
        <v>81</v>
      </c>
      <c r="Z13" s="28" t="s">
        <v>47</v>
      </c>
      <c r="AA13" s="28" t="s">
        <v>49</v>
      </c>
      <c r="AB13" s="27" t="s">
        <v>82</v>
      </c>
      <c r="AC13" s="26" t="s">
        <v>51</v>
      </c>
      <c r="AD13" s="26"/>
      <c r="AE13" s="26" t="s">
        <v>76</v>
      </c>
      <c r="AF13" s="26" t="s">
        <v>51</v>
      </c>
      <c r="AG13" s="26">
        <f t="shared" si="2"/>
        <v>380</v>
      </c>
      <c r="AH13" s="26">
        <v>1</v>
      </c>
      <c r="AI13" s="3"/>
      <c r="AJ13" s="3"/>
    </row>
    <row r="14" s="2" customFormat="1" ht="102" customHeight="1" spans="1:1024 1025:16384">
      <c r="A14" s="25">
        <v>6</v>
      </c>
      <c r="B14" s="26" t="s">
        <v>83</v>
      </c>
      <c r="C14" s="26"/>
      <c r="D14" s="26" t="s">
        <v>84</v>
      </c>
      <c r="E14" s="26" t="s">
        <v>41</v>
      </c>
      <c r="F14" s="26" t="s">
        <v>42</v>
      </c>
      <c r="G14" s="26" t="s">
        <v>70</v>
      </c>
      <c r="H14" s="26" t="s">
        <v>85</v>
      </c>
      <c r="I14" s="27" t="s">
        <v>86</v>
      </c>
      <c r="J14" s="26">
        <v>900</v>
      </c>
      <c r="K14" s="26">
        <f t="shared" si="3"/>
        <v>900</v>
      </c>
      <c r="L14" s="26">
        <f t="shared" si="1"/>
        <v>900</v>
      </c>
      <c r="M14" s="26">
        <v>900</v>
      </c>
      <c r="N14" s="26"/>
      <c r="O14" s="26"/>
      <c r="P14" s="26"/>
      <c r="Q14" s="26"/>
      <c r="R14" s="26"/>
      <c r="S14" s="26"/>
      <c r="T14" s="26"/>
      <c r="U14" s="26"/>
      <c r="V14" s="31" t="s">
        <v>87</v>
      </c>
      <c r="W14" s="28">
        <v>485</v>
      </c>
      <c r="X14" s="28" t="s">
        <v>49</v>
      </c>
      <c r="Y14" s="28" t="s">
        <v>88</v>
      </c>
      <c r="Z14" s="28" t="s">
        <v>47</v>
      </c>
      <c r="AA14" s="28" t="s">
        <v>49</v>
      </c>
      <c r="AB14" s="27" t="s">
        <v>89</v>
      </c>
      <c r="AC14" s="26" t="s">
        <v>51</v>
      </c>
      <c r="AD14" s="26"/>
      <c r="AE14" s="26" t="s">
        <v>90</v>
      </c>
      <c r="AF14" s="26" t="s">
        <v>51</v>
      </c>
      <c r="AG14" s="26">
        <f t="shared" si="2"/>
        <v>900</v>
      </c>
      <c r="AH14" s="26">
        <v>1</v>
      </c>
      <c r="AI14" s="3"/>
      <c r="AJ14" s="3"/>
    </row>
    <row r="15" s="3" customFormat="1" ht="202" customHeight="1" spans="1:1024 1025:16384">
      <c r="A15" s="25">
        <v>7</v>
      </c>
      <c r="B15" s="26" t="s">
        <v>91</v>
      </c>
      <c r="C15" s="26"/>
      <c r="D15" s="26" t="s">
        <v>92</v>
      </c>
      <c r="E15" s="26" t="s">
        <v>41</v>
      </c>
      <c r="F15" s="26" t="s">
        <v>42</v>
      </c>
      <c r="G15" s="26" t="s">
        <v>70</v>
      </c>
      <c r="H15" s="26" t="s">
        <v>93</v>
      </c>
      <c r="I15" s="27" t="s">
        <v>94</v>
      </c>
      <c r="J15" s="26">
        <v>3750</v>
      </c>
      <c r="K15" s="26">
        <f t="shared" si="3"/>
        <v>3667.5</v>
      </c>
      <c r="L15" s="26">
        <f t="shared" si="1"/>
        <v>3667.5</v>
      </c>
      <c r="M15" s="26">
        <v>2750</v>
      </c>
      <c r="N15" s="26"/>
      <c r="O15" s="26"/>
      <c r="P15" s="26"/>
      <c r="Q15" s="26">
        <f>1466-Q32-Q41</f>
        <v>917.5</v>
      </c>
      <c r="R15" s="26"/>
      <c r="S15" s="26"/>
      <c r="T15" s="26"/>
      <c r="U15" s="26"/>
      <c r="V15" s="26" t="s">
        <v>87</v>
      </c>
      <c r="W15" s="28">
        <v>9378</v>
      </c>
      <c r="X15" s="28" t="s">
        <v>49</v>
      </c>
      <c r="Y15" s="28" t="s">
        <v>88</v>
      </c>
      <c r="Z15" s="28" t="s">
        <v>47</v>
      </c>
      <c r="AA15" s="28" t="s">
        <v>49</v>
      </c>
      <c r="AB15" s="27" t="s">
        <v>95</v>
      </c>
      <c r="AC15" s="26" t="s">
        <v>51</v>
      </c>
      <c r="AD15" s="26"/>
      <c r="AE15" s="26" t="s">
        <v>96</v>
      </c>
      <c r="AF15" s="26" t="s">
        <v>51</v>
      </c>
      <c r="AG15" s="26">
        <f t="shared" si="2"/>
        <v>3750</v>
      </c>
      <c r="AH15" s="26">
        <v>1</v>
      </c>
    </row>
    <row r="16" s="3" customFormat="1" ht="134" customHeight="1" spans="1:1024 1025:16384">
      <c r="A16" s="25">
        <v>8</v>
      </c>
      <c r="B16" s="26" t="s">
        <v>97</v>
      </c>
      <c r="C16" s="26"/>
      <c r="D16" s="26" t="s">
        <v>98</v>
      </c>
      <c r="E16" s="26" t="s">
        <v>41</v>
      </c>
      <c r="F16" s="26" t="s">
        <v>42</v>
      </c>
      <c r="G16" s="26" t="s">
        <v>70</v>
      </c>
      <c r="H16" s="26" t="s">
        <v>99</v>
      </c>
      <c r="I16" s="27" t="s">
        <v>100</v>
      </c>
      <c r="J16" s="26">
        <v>100</v>
      </c>
      <c r="K16" s="26">
        <f t="shared" si="3"/>
        <v>77</v>
      </c>
      <c r="L16" s="26">
        <f t="shared" si="1"/>
        <v>77</v>
      </c>
      <c r="M16" s="26"/>
      <c r="N16" s="26"/>
      <c r="O16" s="26"/>
      <c r="P16" s="26"/>
      <c r="Q16" s="26"/>
      <c r="R16" s="26">
        <v>77</v>
      </c>
      <c r="S16" s="26"/>
      <c r="T16" s="26"/>
      <c r="U16" s="26"/>
      <c r="V16" s="26" t="s">
        <v>46</v>
      </c>
      <c r="W16" s="28"/>
      <c r="X16" s="28" t="s">
        <v>49</v>
      </c>
      <c r="Y16" s="28" t="s">
        <v>88</v>
      </c>
      <c r="Z16" s="28" t="s">
        <v>47</v>
      </c>
      <c r="AA16" s="28" t="s">
        <v>49</v>
      </c>
      <c r="AB16" s="27" t="s">
        <v>101</v>
      </c>
      <c r="AC16" s="26" t="s">
        <v>102</v>
      </c>
      <c r="AD16" s="26"/>
      <c r="AE16" s="26" t="s">
        <v>102</v>
      </c>
      <c r="AF16" s="26" t="s">
        <v>51</v>
      </c>
      <c r="AG16" s="26">
        <v>100</v>
      </c>
      <c r="AH16" s="26">
        <v>1</v>
      </c>
    </row>
    <row r="17" s="2" customFormat="1" ht="89" customHeight="1" spans="1:36">
      <c r="A17" s="25">
        <v>9</v>
      </c>
      <c r="B17" s="26" t="s">
        <v>103</v>
      </c>
      <c r="C17" s="26"/>
      <c r="D17" s="26" t="s">
        <v>104</v>
      </c>
      <c r="E17" s="26" t="s">
        <v>41</v>
      </c>
      <c r="F17" s="26" t="s">
        <v>42</v>
      </c>
      <c r="G17" s="26" t="s">
        <v>105</v>
      </c>
      <c r="H17" s="26" t="s">
        <v>106</v>
      </c>
      <c r="I17" s="27" t="s">
        <v>107</v>
      </c>
      <c r="J17" s="26">
        <v>800</v>
      </c>
      <c r="K17" s="26">
        <f t="shared" si="3"/>
        <v>800</v>
      </c>
      <c r="L17" s="26">
        <f t="shared" si="1"/>
        <v>800</v>
      </c>
      <c r="M17" s="26">
        <v>800</v>
      </c>
      <c r="N17" s="26"/>
      <c r="O17" s="26"/>
      <c r="P17" s="26"/>
      <c r="Q17" s="26"/>
      <c r="R17" s="26"/>
      <c r="S17" s="26"/>
      <c r="T17" s="26"/>
      <c r="U17" s="26"/>
      <c r="V17" s="31" t="s">
        <v>73</v>
      </c>
      <c r="W17" s="28">
        <v>1180</v>
      </c>
      <c r="X17" s="28" t="s">
        <v>49</v>
      </c>
      <c r="Y17" s="28" t="s">
        <v>81</v>
      </c>
      <c r="Z17" s="28" t="s">
        <v>47</v>
      </c>
      <c r="AA17" s="28" t="s">
        <v>49</v>
      </c>
      <c r="AB17" s="27" t="s">
        <v>108</v>
      </c>
      <c r="AC17" s="26" t="s">
        <v>109</v>
      </c>
      <c r="AD17" s="26"/>
      <c r="AE17" s="26" t="s">
        <v>90</v>
      </c>
      <c r="AF17" s="26" t="s">
        <v>109</v>
      </c>
      <c r="AG17" s="26">
        <f>J17</f>
        <v>800</v>
      </c>
      <c r="AH17" s="26">
        <v>1</v>
      </c>
      <c r="AI17" s="3"/>
      <c r="AJ17" s="3"/>
    </row>
    <row r="18" s="2" customFormat="1" ht="163" customHeight="1" spans="1:36">
      <c r="A18" s="25">
        <v>10</v>
      </c>
      <c r="B18" s="26" t="s">
        <v>110</v>
      </c>
      <c r="C18" s="26"/>
      <c r="D18" s="26" t="s">
        <v>111</v>
      </c>
      <c r="E18" s="26" t="s">
        <v>41</v>
      </c>
      <c r="F18" s="26" t="s">
        <v>112</v>
      </c>
      <c r="G18" s="26" t="s">
        <v>113</v>
      </c>
      <c r="H18" s="26" t="s">
        <v>114</v>
      </c>
      <c r="I18" s="27" t="s">
        <v>115</v>
      </c>
      <c r="J18" s="26">
        <v>395</v>
      </c>
      <c r="K18" s="26">
        <f t="shared" si="3"/>
        <v>395</v>
      </c>
      <c r="L18" s="26">
        <f t="shared" si="1"/>
        <v>395</v>
      </c>
      <c r="M18" s="26">
        <v>395</v>
      </c>
      <c r="N18" s="26"/>
      <c r="O18" s="26"/>
      <c r="P18" s="26"/>
      <c r="Q18" s="26"/>
      <c r="R18" s="26"/>
      <c r="S18" s="26"/>
      <c r="T18" s="26"/>
      <c r="U18" s="26"/>
      <c r="V18" s="31" t="s">
        <v>87</v>
      </c>
      <c r="W18" s="28">
        <v>145</v>
      </c>
      <c r="X18" s="28"/>
      <c r="Y18" s="28"/>
      <c r="Z18" s="28"/>
      <c r="AA18" s="28"/>
      <c r="AB18" s="27" t="s">
        <v>116</v>
      </c>
      <c r="AC18" s="26" t="s">
        <v>117</v>
      </c>
      <c r="AD18" s="26"/>
      <c r="AE18" s="26" t="s">
        <v>117</v>
      </c>
      <c r="AF18" s="26" t="s">
        <v>118</v>
      </c>
      <c r="AG18" s="26">
        <f>J18</f>
        <v>395</v>
      </c>
      <c r="AH18" s="26">
        <v>1</v>
      </c>
      <c r="AI18" s="3"/>
      <c r="AJ18" s="3"/>
    </row>
    <row r="19" s="2" customFormat="1" ht="158" customHeight="1" spans="1:36">
      <c r="A19" s="25">
        <v>11</v>
      </c>
      <c r="B19" s="26" t="s">
        <v>119</v>
      </c>
      <c r="C19" s="26"/>
      <c r="D19" s="26" t="s">
        <v>120</v>
      </c>
      <c r="E19" s="26" t="s">
        <v>41</v>
      </c>
      <c r="F19" s="26" t="s">
        <v>42</v>
      </c>
      <c r="G19" s="26" t="s">
        <v>43</v>
      </c>
      <c r="H19" s="26" t="s">
        <v>121</v>
      </c>
      <c r="I19" s="27" t="s">
        <v>122</v>
      </c>
      <c r="J19" s="26">
        <v>110</v>
      </c>
      <c r="K19" s="26">
        <f t="shared" si="3"/>
        <v>110</v>
      </c>
      <c r="L19" s="26">
        <f t="shared" si="1"/>
        <v>110</v>
      </c>
      <c r="M19" s="26">
        <v>110</v>
      </c>
      <c r="N19" s="26"/>
      <c r="O19" s="26"/>
      <c r="P19" s="26"/>
      <c r="Q19" s="26"/>
      <c r="R19" s="26"/>
      <c r="S19" s="26"/>
      <c r="T19" s="26"/>
      <c r="U19" s="26"/>
      <c r="V19" s="26" t="s">
        <v>46</v>
      </c>
      <c r="W19" s="28">
        <v>2214</v>
      </c>
      <c r="X19" s="28" t="s">
        <v>49</v>
      </c>
      <c r="Y19" s="28" t="s">
        <v>48</v>
      </c>
      <c r="Z19" s="28" t="s">
        <v>47</v>
      </c>
      <c r="AA19" s="28" t="s">
        <v>49</v>
      </c>
      <c r="AB19" s="27" t="s">
        <v>123</v>
      </c>
      <c r="AC19" s="26" t="s">
        <v>51</v>
      </c>
      <c r="AD19" s="26"/>
      <c r="AE19" s="26" t="s">
        <v>117</v>
      </c>
      <c r="AF19" s="26" t="s">
        <v>51</v>
      </c>
      <c r="AG19" s="26">
        <f>J19</f>
        <v>110</v>
      </c>
      <c r="AH19" s="26">
        <v>1</v>
      </c>
      <c r="AI19" s="3"/>
      <c r="AJ19" s="3"/>
    </row>
    <row r="20" s="2" customFormat="1" ht="210" customHeight="1" spans="1:36">
      <c r="A20" s="25">
        <v>12</v>
      </c>
      <c r="B20" s="26" t="s">
        <v>124</v>
      </c>
      <c r="C20" s="26"/>
      <c r="D20" s="26" t="s">
        <v>125</v>
      </c>
      <c r="E20" s="26" t="s">
        <v>41</v>
      </c>
      <c r="F20" s="26" t="s">
        <v>42</v>
      </c>
      <c r="G20" s="26" t="s">
        <v>43</v>
      </c>
      <c r="H20" s="26" t="s">
        <v>126</v>
      </c>
      <c r="I20" s="27" t="s">
        <v>127</v>
      </c>
      <c r="J20" s="26">
        <v>145</v>
      </c>
      <c r="K20" s="26">
        <f t="shared" si="3"/>
        <v>145</v>
      </c>
      <c r="L20" s="26">
        <f t="shared" si="1"/>
        <v>145</v>
      </c>
      <c r="M20" s="26">
        <v>145</v>
      </c>
      <c r="N20" s="26"/>
      <c r="O20" s="26"/>
      <c r="P20" s="26"/>
      <c r="Q20" s="26"/>
      <c r="R20" s="26"/>
      <c r="S20" s="26"/>
      <c r="T20" s="26"/>
      <c r="U20" s="26"/>
      <c r="V20" s="26" t="s">
        <v>46</v>
      </c>
      <c r="W20" s="28">
        <v>2331</v>
      </c>
      <c r="X20" s="28" t="s">
        <v>49</v>
      </c>
      <c r="Y20" s="28" t="s">
        <v>48</v>
      </c>
      <c r="Z20" s="28" t="s">
        <v>47</v>
      </c>
      <c r="AA20" s="28" t="s">
        <v>49</v>
      </c>
      <c r="AB20" s="27" t="s">
        <v>128</v>
      </c>
      <c r="AC20" s="26" t="s">
        <v>51</v>
      </c>
      <c r="AD20" s="26"/>
      <c r="AE20" s="26" t="s">
        <v>117</v>
      </c>
      <c r="AF20" s="26" t="s">
        <v>51</v>
      </c>
      <c r="AG20" s="26">
        <f>J20</f>
        <v>145</v>
      </c>
      <c r="AH20" s="26">
        <v>1</v>
      </c>
      <c r="AI20" s="3"/>
      <c r="AJ20" s="3"/>
    </row>
    <row r="21" s="2" customFormat="1" ht="210" customHeight="1" spans="1:36">
      <c r="A21" s="25">
        <v>13</v>
      </c>
      <c r="B21" s="26" t="s">
        <v>129</v>
      </c>
      <c r="C21" s="26"/>
      <c r="D21" s="26" t="s">
        <v>130</v>
      </c>
      <c r="E21" s="26" t="s">
        <v>41</v>
      </c>
      <c r="F21" s="26" t="s">
        <v>42</v>
      </c>
      <c r="G21" s="26" t="s">
        <v>43</v>
      </c>
      <c r="H21" s="26" t="s">
        <v>93</v>
      </c>
      <c r="I21" s="27" t="s">
        <v>131</v>
      </c>
      <c r="J21" s="26">
        <v>800</v>
      </c>
      <c r="K21" s="26">
        <f t="shared" si="3"/>
        <v>800</v>
      </c>
      <c r="L21" s="26">
        <f t="shared" si="1"/>
        <v>800</v>
      </c>
      <c r="M21" s="26">
        <v>800</v>
      </c>
      <c r="N21" s="26"/>
      <c r="O21" s="26"/>
      <c r="P21" s="26"/>
      <c r="Q21" s="26"/>
      <c r="R21" s="26"/>
      <c r="S21" s="26"/>
      <c r="T21" s="26"/>
      <c r="U21" s="26"/>
      <c r="V21" s="26" t="s">
        <v>46</v>
      </c>
      <c r="W21" s="28">
        <v>784</v>
      </c>
      <c r="X21" s="28" t="s">
        <v>49</v>
      </c>
      <c r="Y21" s="28" t="s">
        <v>48</v>
      </c>
      <c r="Z21" s="28" t="s">
        <v>47</v>
      </c>
      <c r="AA21" s="28" t="s">
        <v>49</v>
      </c>
      <c r="AB21" s="27" t="s">
        <v>132</v>
      </c>
      <c r="AC21" s="26" t="s">
        <v>51</v>
      </c>
      <c r="AD21" s="26"/>
      <c r="AE21" s="26" t="s">
        <v>96</v>
      </c>
      <c r="AF21" s="26" t="s">
        <v>51</v>
      </c>
      <c r="AG21" s="26">
        <v>800</v>
      </c>
      <c r="AH21" s="26">
        <v>1</v>
      </c>
      <c r="AI21" s="3"/>
      <c r="AJ21" s="3"/>
    </row>
    <row r="22" s="2" customFormat="1" ht="233" customHeight="1" spans="1:36">
      <c r="A22" s="25">
        <v>14</v>
      </c>
      <c r="B22" s="26" t="s">
        <v>133</v>
      </c>
      <c r="C22" s="26"/>
      <c r="D22" s="26" t="s">
        <v>134</v>
      </c>
      <c r="E22" s="26" t="s">
        <v>41</v>
      </c>
      <c r="F22" s="26" t="s">
        <v>42</v>
      </c>
      <c r="G22" s="26" t="s">
        <v>105</v>
      </c>
      <c r="H22" s="26" t="s">
        <v>135</v>
      </c>
      <c r="I22" s="27" t="s">
        <v>136</v>
      </c>
      <c r="J22" s="26">
        <v>1276.02</v>
      </c>
      <c r="K22" s="26">
        <f t="shared" si="3"/>
        <v>1276.02</v>
      </c>
      <c r="L22" s="26">
        <f t="shared" si="1"/>
        <v>1276.02</v>
      </c>
      <c r="M22" s="26">
        <v>1276.02</v>
      </c>
      <c r="N22" s="26"/>
      <c r="O22" s="26"/>
      <c r="P22" s="26"/>
      <c r="Q22" s="26"/>
      <c r="R22" s="26"/>
      <c r="S22" s="26"/>
      <c r="T22" s="26"/>
      <c r="U22" s="26"/>
      <c r="V22" s="26" t="s">
        <v>46</v>
      </c>
      <c r="W22" s="28">
        <v>7584</v>
      </c>
      <c r="X22" s="28" t="s">
        <v>49</v>
      </c>
      <c r="Y22" s="28" t="s">
        <v>137</v>
      </c>
      <c r="Z22" s="28" t="s">
        <v>49</v>
      </c>
      <c r="AA22" s="28" t="s">
        <v>49</v>
      </c>
      <c r="AB22" s="27" t="s">
        <v>138</v>
      </c>
      <c r="AC22" s="26" t="s">
        <v>109</v>
      </c>
      <c r="AD22" s="26"/>
      <c r="AE22" s="26" t="s">
        <v>139</v>
      </c>
      <c r="AF22" s="26" t="s">
        <v>109</v>
      </c>
      <c r="AG22" s="26">
        <f t="shared" ref="AG22:AG27" si="4">J22</f>
        <v>1276.02</v>
      </c>
      <c r="AH22" s="26">
        <v>1</v>
      </c>
      <c r="AI22" s="3"/>
      <c r="AJ22" s="3"/>
    </row>
    <row r="23" s="2" customFormat="1" ht="114" customHeight="1" spans="1:36">
      <c r="A23" s="25">
        <v>15</v>
      </c>
      <c r="B23" s="26" t="s">
        <v>140</v>
      </c>
      <c r="C23" s="26"/>
      <c r="D23" s="26" t="s">
        <v>141</v>
      </c>
      <c r="E23" s="26" t="s">
        <v>41</v>
      </c>
      <c r="F23" s="26" t="s">
        <v>112</v>
      </c>
      <c r="G23" s="26" t="s">
        <v>113</v>
      </c>
      <c r="H23" s="26" t="s">
        <v>142</v>
      </c>
      <c r="I23" s="27" t="s">
        <v>143</v>
      </c>
      <c r="J23" s="26">
        <v>200</v>
      </c>
      <c r="K23" s="26">
        <f t="shared" ref="K23:K41" si="5">L23</f>
        <v>200</v>
      </c>
      <c r="L23" s="26">
        <f t="shared" ref="L23:L41" si="6">M23+N23+O23+P23+Q23+R23+S23+T23+U23</f>
        <v>200</v>
      </c>
      <c r="M23" s="26">
        <v>200</v>
      </c>
      <c r="N23" s="26"/>
      <c r="O23" s="26"/>
      <c r="P23" s="26"/>
      <c r="Q23" s="26"/>
      <c r="R23" s="26"/>
      <c r="S23" s="26"/>
      <c r="T23" s="26"/>
      <c r="U23" s="26"/>
      <c r="V23" s="31" t="s">
        <v>87</v>
      </c>
      <c r="W23" s="28">
        <v>535</v>
      </c>
      <c r="X23" s="28" t="s">
        <v>49</v>
      </c>
      <c r="Y23" s="28" t="s">
        <v>113</v>
      </c>
      <c r="Z23" s="28" t="s">
        <v>47</v>
      </c>
      <c r="AA23" s="28" t="s">
        <v>49</v>
      </c>
      <c r="AB23" s="27" t="s">
        <v>144</v>
      </c>
      <c r="AC23" s="26" t="s">
        <v>118</v>
      </c>
      <c r="AD23" s="26"/>
      <c r="AE23" s="26" t="s">
        <v>145</v>
      </c>
      <c r="AF23" s="26" t="s">
        <v>118</v>
      </c>
      <c r="AG23" s="26">
        <f t="shared" si="4"/>
        <v>200</v>
      </c>
      <c r="AH23" s="26">
        <v>1</v>
      </c>
      <c r="AI23" s="3"/>
      <c r="AJ23" s="3"/>
    </row>
    <row r="24" s="2" customFormat="1" ht="167" customHeight="1" spans="1:36">
      <c r="A24" s="25">
        <v>16</v>
      </c>
      <c r="B24" s="26" t="s">
        <v>146</v>
      </c>
      <c r="C24" s="26"/>
      <c r="D24" s="26" t="s">
        <v>147</v>
      </c>
      <c r="E24" s="26" t="s">
        <v>41</v>
      </c>
      <c r="F24" s="26" t="s">
        <v>112</v>
      </c>
      <c r="G24" s="26" t="s">
        <v>113</v>
      </c>
      <c r="H24" s="26" t="s">
        <v>148</v>
      </c>
      <c r="I24" s="27" t="s">
        <v>149</v>
      </c>
      <c r="J24" s="26">
        <v>600</v>
      </c>
      <c r="K24" s="26">
        <f t="shared" si="5"/>
        <v>600</v>
      </c>
      <c r="L24" s="26">
        <f t="shared" si="6"/>
        <v>600</v>
      </c>
      <c r="M24" s="26">
        <v>600</v>
      </c>
      <c r="N24" s="26"/>
      <c r="O24" s="26"/>
      <c r="P24" s="26"/>
      <c r="Q24" s="26"/>
      <c r="R24" s="26"/>
      <c r="S24" s="26"/>
      <c r="T24" s="26"/>
      <c r="U24" s="26"/>
      <c r="V24" s="31" t="s">
        <v>87</v>
      </c>
      <c r="W24" s="28">
        <v>283</v>
      </c>
      <c r="X24" s="28"/>
      <c r="Y24" s="28" t="s">
        <v>150</v>
      </c>
      <c r="Z24" s="28"/>
      <c r="AA24" s="28"/>
      <c r="AB24" s="27" t="s">
        <v>151</v>
      </c>
      <c r="AC24" s="26" t="s">
        <v>145</v>
      </c>
      <c r="AD24" s="26"/>
      <c r="AE24" s="26" t="s">
        <v>145</v>
      </c>
      <c r="AF24" s="26" t="s">
        <v>152</v>
      </c>
      <c r="AG24" s="26">
        <f t="shared" si="4"/>
        <v>600</v>
      </c>
      <c r="AH24" s="26">
        <v>1</v>
      </c>
      <c r="AI24" s="3"/>
      <c r="AJ24" s="3"/>
    </row>
    <row r="25" s="2" customFormat="1" ht="149" customHeight="1" spans="1:36">
      <c r="A25" s="25">
        <v>17</v>
      </c>
      <c r="B25" s="26" t="s">
        <v>153</v>
      </c>
      <c r="C25" s="26" t="s">
        <v>153</v>
      </c>
      <c r="D25" s="26" t="s">
        <v>154</v>
      </c>
      <c r="E25" s="26" t="s">
        <v>155</v>
      </c>
      <c r="F25" s="26" t="s">
        <v>156</v>
      </c>
      <c r="G25" s="26" t="s">
        <v>157</v>
      </c>
      <c r="H25" s="26" t="s">
        <v>158</v>
      </c>
      <c r="I25" s="27" t="s">
        <v>159</v>
      </c>
      <c r="J25" s="26">
        <v>500</v>
      </c>
      <c r="K25" s="26">
        <f t="shared" si="5"/>
        <v>200</v>
      </c>
      <c r="L25" s="26">
        <f t="shared" si="6"/>
        <v>200</v>
      </c>
      <c r="M25" s="26">
        <v>200</v>
      </c>
      <c r="N25" s="26"/>
      <c r="O25" s="26"/>
      <c r="P25" s="26"/>
      <c r="Q25" s="26"/>
      <c r="R25" s="26"/>
      <c r="S25" s="26"/>
      <c r="T25" s="26"/>
      <c r="U25" s="26"/>
      <c r="V25" s="26" t="s">
        <v>46</v>
      </c>
      <c r="W25" s="28">
        <v>1050</v>
      </c>
      <c r="X25" s="28" t="s">
        <v>49</v>
      </c>
      <c r="Y25" s="28" t="s">
        <v>160</v>
      </c>
      <c r="Z25" s="28" t="s">
        <v>47</v>
      </c>
      <c r="AA25" s="28" t="s">
        <v>49</v>
      </c>
      <c r="AB25" s="27" t="s">
        <v>161</v>
      </c>
      <c r="AC25" s="26" t="s">
        <v>51</v>
      </c>
      <c r="AD25" s="26"/>
      <c r="AE25" s="26" t="s">
        <v>162</v>
      </c>
      <c r="AF25" s="26" t="s">
        <v>51</v>
      </c>
      <c r="AG25" s="26">
        <f t="shared" si="4"/>
        <v>500</v>
      </c>
      <c r="AH25" s="26">
        <v>1</v>
      </c>
      <c r="AI25" s="3"/>
      <c r="AJ25" s="3"/>
    </row>
    <row r="26" s="2" customFormat="1" ht="119" customHeight="1" spans="1:36">
      <c r="A26" s="25">
        <v>18</v>
      </c>
      <c r="B26" s="26" t="s">
        <v>163</v>
      </c>
      <c r="C26" s="26"/>
      <c r="D26" s="26" t="s">
        <v>164</v>
      </c>
      <c r="E26" s="26" t="s">
        <v>155</v>
      </c>
      <c r="F26" s="26" t="s">
        <v>156</v>
      </c>
      <c r="G26" s="26" t="s">
        <v>157</v>
      </c>
      <c r="H26" s="28" t="s">
        <v>165</v>
      </c>
      <c r="I26" s="32" t="s">
        <v>166</v>
      </c>
      <c r="J26" s="26">
        <f>VLOOKUP(B:B,[1]储备库!$B:$O,14,FALSE)</f>
        <v>390</v>
      </c>
      <c r="K26" s="26">
        <f t="shared" si="5"/>
        <v>300</v>
      </c>
      <c r="L26" s="26">
        <f t="shared" si="6"/>
        <v>300</v>
      </c>
      <c r="M26" s="26"/>
      <c r="N26" s="26"/>
      <c r="O26" s="28">
        <v>300</v>
      </c>
      <c r="P26" s="26"/>
      <c r="Q26" s="26"/>
      <c r="R26" s="26"/>
      <c r="S26" s="26"/>
      <c r="T26" s="26"/>
      <c r="U26" s="26"/>
      <c r="V26" s="26" t="s">
        <v>46</v>
      </c>
      <c r="W26" s="28">
        <v>150</v>
      </c>
      <c r="X26" s="28" t="s">
        <v>49</v>
      </c>
      <c r="Y26" s="28"/>
      <c r="Z26" s="28" t="s">
        <v>47</v>
      </c>
      <c r="AA26" s="28" t="s">
        <v>47</v>
      </c>
      <c r="AB26" s="32" t="s">
        <v>167</v>
      </c>
      <c r="AC26" s="26" t="s">
        <v>168</v>
      </c>
      <c r="AD26" s="26"/>
      <c r="AE26" s="26" t="s">
        <v>90</v>
      </c>
      <c r="AF26" s="26" t="s">
        <v>168</v>
      </c>
      <c r="AG26" s="26">
        <f t="shared" si="4"/>
        <v>390</v>
      </c>
      <c r="AH26" s="26">
        <v>1</v>
      </c>
      <c r="AI26" s="3"/>
      <c r="AJ26" s="3"/>
    </row>
    <row r="27" s="2" customFormat="1" ht="98" customHeight="1" spans="1:36">
      <c r="A27" s="25">
        <v>19</v>
      </c>
      <c r="B27" s="26" t="s">
        <v>169</v>
      </c>
      <c r="C27" s="26"/>
      <c r="D27" s="26" t="s">
        <v>170</v>
      </c>
      <c r="E27" s="26" t="s">
        <v>155</v>
      </c>
      <c r="F27" s="26" t="s">
        <v>156</v>
      </c>
      <c r="G27" s="26" t="s">
        <v>157</v>
      </c>
      <c r="H27" s="28" t="s">
        <v>171</v>
      </c>
      <c r="I27" s="27" t="s">
        <v>172</v>
      </c>
      <c r="J27" s="26">
        <f>VLOOKUP(B:B,[1]储备库!$B:$O,14,FALSE)</f>
        <v>300</v>
      </c>
      <c r="K27" s="26">
        <f t="shared" si="5"/>
        <v>200</v>
      </c>
      <c r="L27" s="26">
        <f t="shared" si="6"/>
        <v>200</v>
      </c>
      <c r="M27" s="26"/>
      <c r="N27" s="26"/>
      <c r="O27" s="28">
        <v>200</v>
      </c>
      <c r="P27" s="26"/>
      <c r="Q27" s="26"/>
      <c r="R27" s="26"/>
      <c r="S27" s="26"/>
      <c r="T27" s="26"/>
      <c r="U27" s="26"/>
      <c r="V27" s="26" t="s">
        <v>46</v>
      </c>
      <c r="W27" s="28">
        <v>350</v>
      </c>
      <c r="X27" s="28" t="s">
        <v>49</v>
      </c>
      <c r="Y27" s="28" t="s">
        <v>74</v>
      </c>
      <c r="Z27" s="28" t="s">
        <v>47</v>
      </c>
      <c r="AA27" s="28" t="s">
        <v>47</v>
      </c>
      <c r="AB27" s="27" t="s">
        <v>173</v>
      </c>
      <c r="AC27" s="26" t="s">
        <v>168</v>
      </c>
      <c r="AD27" s="26"/>
      <c r="AE27" s="26" t="s">
        <v>174</v>
      </c>
      <c r="AF27" s="26" t="s">
        <v>168</v>
      </c>
      <c r="AG27" s="26">
        <f t="shared" si="4"/>
        <v>300</v>
      </c>
      <c r="AH27" s="26">
        <v>1</v>
      </c>
      <c r="AI27" s="3"/>
      <c r="AJ27" s="3"/>
    </row>
    <row r="28" s="2" customFormat="1" ht="139" customHeight="1" spans="1:36">
      <c r="A28" s="25">
        <v>20</v>
      </c>
      <c r="B28" s="26" t="s">
        <v>175</v>
      </c>
      <c r="C28" s="26"/>
      <c r="D28" s="26" t="s">
        <v>176</v>
      </c>
      <c r="E28" s="26" t="s">
        <v>155</v>
      </c>
      <c r="F28" s="26" t="s">
        <v>156</v>
      </c>
      <c r="G28" s="26" t="s">
        <v>157</v>
      </c>
      <c r="H28" s="28" t="s">
        <v>177</v>
      </c>
      <c r="I28" s="27" t="s">
        <v>178</v>
      </c>
      <c r="J28" s="26">
        <v>390</v>
      </c>
      <c r="K28" s="26">
        <f t="shared" si="5"/>
        <v>109</v>
      </c>
      <c r="L28" s="26">
        <f t="shared" si="6"/>
        <v>109</v>
      </c>
      <c r="M28" s="26"/>
      <c r="N28" s="26"/>
      <c r="O28" s="28">
        <v>109</v>
      </c>
      <c r="P28" s="26"/>
      <c r="Q28" s="26"/>
      <c r="R28" s="26"/>
      <c r="S28" s="26"/>
      <c r="T28" s="26"/>
      <c r="U28" s="26"/>
      <c r="V28" s="26" t="s">
        <v>46</v>
      </c>
      <c r="W28" s="28">
        <v>1023</v>
      </c>
      <c r="X28" s="28" t="s">
        <v>49</v>
      </c>
      <c r="Y28" s="28"/>
      <c r="Z28" s="28" t="s">
        <v>47</v>
      </c>
      <c r="AA28" s="28" t="s">
        <v>47</v>
      </c>
      <c r="AB28" s="27" t="s">
        <v>179</v>
      </c>
      <c r="AC28" s="26" t="s">
        <v>168</v>
      </c>
      <c r="AD28" s="26"/>
      <c r="AE28" s="26" t="s">
        <v>145</v>
      </c>
      <c r="AF28" s="26" t="s">
        <v>168</v>
      </c>
      <c r="AG28" s="26">
        <v>390</v>
      </c>
      <c r="AH28" s="26">
        <v>1</v>
      </c>
      <c r="AI28" s="3"/>
      <c r="AJ28" s="3"/>
    </row>
    <row r="29" s="2" customFormat="1" ht="120" customHeight="1" spans="1:36">
      <c r="A29" s="25">
        <v>21</v>
      </c>
      <c r="B29" s="26" t="s">
        <v>180</v>
      </c>
      <c r="C29" s="26"/>
      <c r="D29" s="26" t="s">
        <v>181</v>
      </c>
      <c r="E29" s="26" t="s">
        <v>155</v>
      </c>
      <c r="F29" s="26" t="s">
        <v>156</v>
      </c>
      <c r="G29" s="26" t="s">
        <v>157</v>
      </c>
      <c r="H29" s="26" t="s">
        <v>182</v>
      </c>
      <c r="I29" s="27" t="s">
        <v>183</v>
      </c>
      <c r="J29" s="26">
        <v>200</v>
      </c>
      <c r="K29" s="26">
        <f t="shared" si="5"/>
        <v>100</v>
      </c>
      <c r="L29" s="26">
        <f t="shared" si="6"/>
        <v>100</v>
      </c>
      <c r="M29" s="26">
        <v>100</v>
      </c>
      <c r="N29" s="26"/>
      <c r="O29" s="26"/>
      <c r="P29" s="26"/>
      <c r="Q29" s="26"/>
      <c r="R29" s="26"/>
      <c r="S29" s="26"/>
      <c r="T29" s="26"/>
      <c r="U29" s="26"/>
      <c r="V29" s="26" t="s">
        <v>46</v>
      </c>
      <c r="W29" s="28">
        <v>50</v>
      </c>
      <c r="X29" s="28" t="s">
        <v>49</v>
      </c>
      <c r="Y29" s="28" t="s">
        <v>74</v>
      </c>
      <c r="Z29" s="28" t="s">
        <v>47</v>
      </c>
      <c r="AA29" s="28" t="s">
        <v>49</v>
      </c>
      <c r="AB29" s="27" t="s">
        <v>184</v>
      </c>
      <c r="AC29" s="26" t="s">
        <v>51</v>
      </c>
      <c r="AD29" s="26"/>
      <c r="AE29" s="26" t="s">
        <v>90</v>
      </c>
      <c r="AF29" s="26" t="s">
        <v>51</v>
      </c>
      <c r="AG29" s="26">
        <f t="shared" ref="AG29:AG43" si="7">J29</f>
        <v>200</v>
      </c>
      <c r="AH29" s="26">
        <v>1</v>
      </c>
      <c r="AI29" s="3"/>
      <c r="AJ29" s="3"/>
    </row>
    <row r="30" s="2" customFormat="1" ht="127" customHeight="1" spans="1:36">
      <c r="A30" s="25">
        <v>22</v>
      </c>
      <c r="B30" s="26" t="s">
        <v>185</v>
      </c>
      <c r="C30" s="26"/>
      <c r="D30" s="26" t="s">
        <v>186</v>
      </c>
      <c r="E30" s="26" t="s">
        <v>155</v>
      </c>
      <c r="F30" s="26" t="s">
        <v>156</v>
      </c>
      <c r="G30" s="26" t="s">
        <v>187</v>
      </c>
      <c r="H30" s="28" t="s">
        <v>188</v>
      </c>
      <c r="I30" s="32" t="s">
        <v>189</v>
      </c>
      <c r="J30" s="26">
        <f>VLOOKUP(B:B,[1]储备库!$B:$O,14,FALSE)</f>
        <v>390</v>
      </c>
      <c r="K30" s="26">
        <f t="shared" si="5"/>
        <v>300</v>
      </c>
      <c r="L30" s="26">
        <f t="shared" si="6"/>
        <v>300</v>
      </c>
      <c r="M30" s="26"/>
      <c r="N30" s="26"/>
      <c r="O30" s="28">
        <v>300</v>
      </c>
      <c r="P30" s="26"/>
      <c r="Q30" s="26"/>
      <c r="R30" s="26"/>
      <c r="S30" s="26"/>
      <c r="T30" s="26"/>
      <c r="U30" s="26"/>
      <c r="V30" s="26" t="s">
        <v>46</v>
      </c>
      <c r="W30" s="28">
        <v>200</v>
      </c>
      <c r="X30" s="28" t="s">
        <v>49</v>
      </c>
      <c r="Y30" s="28"/>
      <c r="Z30" s="28" t="s">
        <v>47</v>
      </c>
      <c r="AA30" s="28" t="s">
        <v>47</v>
      </c>
      <c r="AB30" s="32" t="s">
        <v>190</v>
      </c>
      <c r="AC30" s="26" t="s">
        <v>168</v>
      </c>
      <c r="AD30" s="26"/>
      <c r="AE30" s="26" t="s">
        <v>90</v>
      </c>
      <c r="AF30" s="26" t="s">
        <v>168</v>
      </c>
      <c r="AG30" s="26">
        <f t="shared" si="7"/>
        <v>390</v>
      </c>
      <c r="AH30" s="26">
        <v>1</v>
      </c>
      <c r="AI30" s="3"/>
      <c r="AJ30" s="3"/>
    </row>
    <row r="31" s="2" customFormat="1" ht="150" customHeight="1" spans="1:36">
      <c r="A31" s="25">
        <v>23</v>
      </c>
      <c r="B31" s="26" t="s">
        <v>191</v>
      </c>
      <c r="C31" s="26"/>
      <c r="D31" s="26" t="s">
        <v>192</v>
      </c>
      <c r="E31" s="26" t="s">
        <v>155</v>
      </c>
      <c r="F31" s="26" t="s">
        <v>156</v>
      </c>
      <c r="G31" s="26" t="s">
        <v>187</v>
      </c>
      <c r="H31" s="28" t="s">
        <v>193</v>
      </c>
      <c r="I31" s="32" t="s">
        <v>194</v>
      </c>
      <c r="J31" s="26">
        <f>VLOOKUP(B:B,[1]储备库!$B:$O,14,FALSE)</f>
        <v>390</v>
      </c>
      <c r="K31" s="26">
        <f t="shared" si="5"/>
        <v>300</v>
      </c>
      <c r="L31" s="26">
        <f t="shared" si="6"/>
        <v>300</v>
      </c>
      <c r="M31" s="26"/>
      <c r="N31" s="26"/>
      <c r="O31" s="28">
        <v>300</v>
      </c>
      <c r="P31" s="26"/>
      <c r="Q31" s="26"/>
      <c r="R31" s="26"/>
      <c r="S31" s="26"/>
      <c r="T31" s="26"/>
      <c r="U31" s="26"/>
      <c r="V31" s="26" t="s">
        <v>46</v>
      </c>
      <c r="W31" s="28">
        <v>398</v>
      </c>
      <c r="X31" s="28" t="s">
        <v>49</v>
      </c>
      <c r="Y31" s="28"/>
      <c r="Z31" s="28" t="s">
        <v>47</v>
      </c>
      <c r="AA31" s="28" t="s">
        <v>47</v>
      </c>
      <c r="AB31" s="32" t="s">
        <v>195</v>
      </c>
      <c r="AC31" s="26" t="s">
        <v>168</v>
      </c>
      <c r="AD31" s="26"/>
      <c r="AE31" s="26" t="s">
        <v>162</v>
      </c>
      <c r="AF31" s="26" t="s">
        <v>168</v>
      </c>
      <c r="AG31" s="26">
        <f t="shared" si="7"/>
        <v>390</v>
      </c>
      <c r="AH31" s="26">
        <v>1</v>
      </c>
      <c r="AI31" s="3"/>
      <c r="AJ31" s="3"/>
    </row>
    <row r="32" s="2" customFormat="1" ht="170" customHeight="1" spans="1:36">
      <c r="A32" s="25">
        <v>24</v>
      </c>
      <c r="B32" s="26" t="s">
        <v>196</v>
      </c>
      <c r="C32" s="26"/>
      <c r="D32" s="26" t="s">
        <v>197</v>
      </c>
      <c r="E32" s="26" t="s">
        <v>155</v>
      </c>
      <c r="F32" s="26" t="s">
        <v>156</v>
      </c>
      <c r="G32" s="26" t="s">
        <v>187</v>
      </c>
      <c r="H32" s="26" t="s">
        <v>198</v>
      </c>
      <c r="I32" s="27" t="s">
        <v>199</v>
      </c>
      <c r="J32" s="26">
        <v>530</v>
      </c>
      <c r="K32" s="26">
        <f t="shared" si="5"/>
        <v>530</v>
      </c>
      <c r="L32" s="26">
        <f t="shared" si="6"/>
        <v>530</v>
      </c>
      <c r="M32" s="26"/>
      <c r="N32" s="26"/>
      <c r="O32" s="26"/>
      <c r="P32" s="26"/>
      <c r="Q32" s="28">
        <v>530</v>
      </c>
      <c r="R32" s="26"/>
      <c r="S32" s="26"/>
      <c r="T32" s="26"/>
      <c r="U32" s="26"/>
      <c r="V32" s="26" t="s">
        <v>46</v>
      </c>
      <c r="W32" s="28">
        <v>915</v>
      </c>
      <c r="X32" s="28" t="s">
        <v>49</v>
      </c>
      <c r="Y32" s="28"/>
      <c r="Z32" s="28" t="s">
        <v>47</v>
      </c>
      <c r="AA32" s="28" t="s">
        <v>49</v>
      </c>
      <c r="AB32" s="27" t="s">
        <v>200</v>
      </c>
      <c r="AC32" s="26" t="s">
        <v>201</v>
      </c>
      <c r="AD32" s="26"/>
      <c r="AE32" s="26" t="s">
        <v>202</v>
      </c>
      <c r="AF32" s="26" t="s">
        <v>203</v>
      </c>
      <c r="AG32" s="26">
        <f t="shared" si="7"/>
        <v>530</v>
      </c>
      <c r="AH32" s="26">
        <v>1</v>
      </c>
      <c r="AI32" s="3"/>
      <c r="AJ32" s="3"/>
    </row>
    <row r="33" s="2" customFormat="1" ht="170" customHeight="1" spans="1:36">
      <c r="A33" s="25">
        <v>25</v>
      </c>
      <c r="B33" s="26" t="s">
        <v>204</v>
      </c>
      <c r="C33" s="26"/>
      <c r="D33" s="26" t="s">
        <v>205</v>
      </c>
      <c r="E33" s="26" t="s">
        <v>155</v>
      </c>
      <c r="F33" s="26" t="s">
        <v>206</v>
      </c>
      <c r="G33" s="26" t="s">
        <v>207</v>
      </c>
      <c r="H33" s="28" t="s">
        <v>182</v>
      </c>
      <c r="I33" s="32" t="s">
        <v>208</v>
      </c>
      <c r="J33" s="26">
        <f>VLOOKUP(B:B,[1]储备库!$B:$O,14,FALSE)</f>
        <v>390</v>
      </c>
      <c r="K33" s="26">
        <f t="shared" si="5"/>
        <v>300</v>
      </c>
      <c r="L33" s="26">
        <f t="shared" si="6"/>
        <v>300</v>
      </c>
      <c r="M33" s="26"/>
      <c r="N33" s="26"/>
      <c r="O33" s="28">
        <v>300</v>
      </c>
      <c r="P33" s="26"/>
      <c r="Q33" s="26"/>
      <c r="R33" s="26"/>
      <c r="S33" s="26"/>
      <c r="T33" s="26"/>
      <c r="U33" s="26"/>
      <c r="V33" s="26" t="s">
        <v>157</v>
      </c>
      <c r="W33" s="28">
        <v>220</v>
      </c>
      <c r="X33" s="28" t="s">
        <v>49</v>
      </c>
      <c r="Y33" s="28"/>
      <c r="Z33" s="28" t="s">
        <v>47</v>
      </c>
      <c r="AA33" s="28" t="s">
        <v>47</v>
      </c>
      <c r="AB33" s="32" t="s">
        <v>209</v>
      </c>
      <c r="AC33" s="26" t="s">
        <v>168</v>
      </c>
      <c r="AD33" s="26"/>
      <c r="AE33" s="26" t="s">
        <v>90</v>
      </c>
      <c r="AF33" s="26" t="s">
        <v>168</v>
      </c>
      <c r="AG33" s="26">
        <f t="shared" si="7"/>
        <v>390</v>
      </c>
      <c r="AH33" s="26">
        <v>1</v>
      </c>
      <c r="AI33" s="3"/>
      <c r="AJ33" s="3"/>
    </row>
    <row r="34" s="2" customFormat="1" ht="303" customHeight="1" spans="1:36">
      <c r="A34" s="25">
        <v>26</v>
      </c>
      <c r="B34" s="26" t="s">
        <v>210</v>
      </c>
      <c r="C34" s="26"/>
      <c r="D34" s="26" t="s">
        <v>211</v>
      </c>
      <c r="E34" s="26" t="s">
        <v>155</v>
      </c>
      <c r="F34" s="26" t="s">
        <v>156</v>
      </c>
      <c r="G34" s="26" t="s">
        <v>212</v>
      </c>
      <c r="H34" s="27" t="s">
        <v>213</v>
      </c>
      <c r="I34" s="27" t="s">
        <v>214</v>
      </c>
      <c r="J34" s="33">
        <v>682.6</v>
      </c>
      <c r="K34" s="33">
        <f t="shared" si="5"/>
        <v>300</v>
      </c>
      <c r="L34" s="33">
        <f t="shared" si="6"/>
        <v>300</v>
      </c>
      <c r="M34" s="33">
        <v>300</v>
      </c>
      <c r="N34" s="26"/>
      <c r="O34" s="26"/>
      <c r="P34" s="26"/>
      <c r="Q34" s="26"/>
      <c r="R34" s="26"/>
      <c r="S34" s="26"/>
      <c r="T34" s="26"/>
      <c r="U34" s="26"/>
      <c r="V34" s="26" t="s">
        <v>157</v>
      </c>
      <c r="W34" s="28">
        <v>2910</v>
      </c>
      <c r="X34" s="28" t="s">
        <v>49</v>
      </c>
      <c r="Y34" s="28"/>
      <c r="Z34" s="28" t="s">
        <v>47</v>
      </c>
      <c r="AA34" s="28" t="s">
        <v>49</v>
      </c>
      <c r="AB34" s="27" t="s">
        <v>215</v>
      </c>
      <c r="AC34" s="26" t="s">
        <v>216</v>
      </c>
      <c r="AD34" s="26"/>
      <c r="AE34" s="26" t="s">
        <v>217</v>
      </c>
      <c r="AF34" s="26" t="s">
        <v>216</v>
      </c>
      <c r="AG34" s="26">
        <f t="shared" si="7"/>
        <v>682.6</v>
      </c>
      <c r="AH34" s="26">
        <v>1</v>
      </c>
      <c r="AI34" s="3"/>
      <c r="AJ34" s="3"/>
    </row>
    <row r="35" s="2" customFormat="1" ht="316" customHeight="1" spans="1:36">
      <c r="A35" s="25">
        <v>27</v>
      </c>
      <c r="B35" s="26" t="s">
        <v>218</v>
      </c>
      <c r="C35" s="26"/>
      <c r="D35" s="26" t="s">
        <v>219</v>
      </c>
      <c r="E35" s="26" t="s">
        <v>155</v>
      </c>
      <c r="F35" s="26" t="s">
        <v>156</v>
      </c>
      <c r="G35" s="26" t="s">
        <v>212</v>
      </c>
      <c r="H35" s="26" t="s">
        <v>220</v>
      </c>
      <c r="I35" s="27" t="s">
        <v>221</v>
      </c>
      <c r="J35" s="26">
        <v>1250</v>
      </c>
      <c r="K35" s="26">
        <f t="shared" si="5"/>
        <v>600</v>
      </c>
      <c r="L35" s="26">
        <f t="shared" si="6"/>
        <v>600</v>
      </c>
      <c r="M35" s="26">
        <v>600</v>
      </c>
      <c r="N35" s="26"/>
      <c r="O35" s="26"/>
      <c r="P35" s="26"/>
      <c r="Q35" s="26"/>
      <c r="R35" s="26"/>
      <c r="S35" s="26"/>
      <c r="T35" s="26"/>
      <c r="U35" s="26"/>
      <c r="V35" s="26" t="s">
        <v>157</v>
      </c>
      <c r="W35" s="28">
        <v>3740</v>
      </c>
      <c r="X35" s="28" t="s">
        <v>49</v>
      </c>
      <c r="Y35" s="28"/>
      <c r="Z35" s="28" t="s">
        <v>47</v>
      </c>
      <c r="AA35" s="28" t="s">
        <v>49</v>
      </c>
      <c r="AB35" s="27" t="s">
        <v>222</v>
      </c>
      <c r="AC35" s="26" t="s">
        <v>216</v>
      </c>
      <c r="AD35" s="26"/>
      <c r="AE35" s="26" t="s">
        <v>217</v>
      </c>
      <c r="AF35" s="26" t="s">
        <v>216</v>
      </c>
      <c r="AG35" s="26">
        <f t="shared" si="7"/>
        <v>1250</v>
      </c>
      <c r="AH35" s="26">
        <v>1</v>
      </c>
      <c r="AI35" s="3"/>
      <c r="AJ35" s="3"/>
    </row>
    <row r="36" s="2" customFormat="1" ht="278" customHeight="1" spans="1:36">
      <c r="A36" s="25">
        <v>28</v>
      </c>
      <c r="B36" s="26" t="s">
        <v>223</v>
      </c>
      <c r="C36" s="26"/>
      <c r="D36" s="26" t="s">
        <v>224</v>
      </c>
      <c r="E36" s="26" t="s">
        <v>155</v>
      </c>
      <c r="F36" s="26" t="s">
        <v>156</v>
      </c>
      <c r="G36" s="26" t="s">
        <v>212</v>
      </c>
      <c r="H36" s="26" t="s">
        <v>225</v>
      </c>
      <c r="I36" s="27" t="s">
        <v>226</v>
      </c>
      <c r="J36" s="26">
        <v>1200</v>
      </c>
      <c r="K36" s="26">
        <f t="shared" si="5"/>
        <v>600</v>
      </c>
      <c r="L36" s="26">
        <f t="shared" si="6"/>
        <v>600</v>
      </c>
      <c r="M36" s="26">
        <v>600</v>
      </c>
      <c r="N36" s="26"/>
      <c r="O36" s="26"/>
      <c r="P36" s="26"/>
      <c r="Q36" s="26"/>
      <c r="R36" s="26"/>
      <c r="S36" s="26"/>
      <c r="T36" s="26"/>
      <c r="U36" s="26"/>
      <c r="V36" s="26" t="s">
        <v>157</v>
      </c>
      <c r="W36" s="28">
        <v>211</v>
      </c>
      <c r="X36" s="28" t="s">
        <v>49</v>
      </c>
      <c r="Y36" s="28"/>
      <c r="Z36" s="28" t="s">
        <v>47</v>
      </c>
      <c r="AA36" s="28" t="s">
        <v>49</v>
      </c>
      <c r="AB36" s="27" t="s">
        <v>227</v>
      </c>
      <c r="AC36" s="26" t="s">
        <v>216</v>
      </c>
      <c r="AD36" s="26"/>
      <c r="AE36" s="26" t="s">
        <v>217</v>
      </c>
      <c r="AF36" s="26" t="s">
        <v>216</v>
      </c>
      <c r="AG36" s="26">
        <f t="shared" si="7"/>
        <v>1200</v>
      </c>
      <c r="AH36" s="26">
        <v>1</v>
      </c>
      <c r="AI36" s="3"/>
      <c r="AJ36" s="3"/>
    </row>
    <row r="37" s="2" customFormat="1" ht="255" customHeight="1" spans="1:36">
      <c r="A37" s="25">
        <v>29</v>
      </c>
      <c r="B37" s="26" t="s">
        <v>228</v>
      </c>
      <c r="C37" s="26"/>
      <c r="D37" s="26" t="s">
        <v>229</v>
      </c>
      <c r="E37" s="26" t="s">
        <v>155</v>
      </c>
      <c r="F37" s="26" t="s">
        <v>156</v>
      </c>
      <c r="G37" s="26" t="s">
        <v>212</v>
      </c>
      <c r="H37" s="26" t="s">
        <v>230</v>
      </c>
      <c r="I37" s="27" t="s">
        <v>231</v>
      </c>
      <c r="J37" s="26">
        <v>1325</v>
      </c>
      <c r="K37" s="26">
        <f t="shared" si="5"/>
        <v>600</v>
      </c>
      <c r="L37" s="26">
        <f t="shared" si="6"/>
        <v>600</v>
      </c>
      <c r="M37" s="26">
        <v>600</v>
      </c>
      <c r="N37" s="26"/>
      <c r="O37" s="26"/>
      <c r="P37" s="26"/>
      <c r="R37" s="26"/>
      <c r="S37" s="26"/>
      <c r="T37" s="26"/>
      <c r="U37" s="26"/>
      <c r="V37" s="26" t="s">
        <v>157</v>
      </c>
      <c r="W37" s="28">
        <v>817</v>
      </c>
      <c r="X37" s="28" t="s">
        <v>49</v>
      </c>
      <c r="Y37" s="28"/>
      <c r="Z37" s="28" t="s">
        <v>47</v>
      </c>
      <c r="AA37" s="28" t="s">
        <v>49</v>
      </c>
      <c r="AB37" s="27" t="s">
        <v>232</v>
      </c>
      <c r="AC37" s="26" t="s">
        <v>216</v>
      </c>
      <c r="AD37" s="26"/>
      <c r="AE37" s="26" t="s">
        <v>217</v>
      </c>
      <c r="AF37" s="26" t="s">
        <v>216</v>
      </c>
      <c r="AG37" s="26">
        <f t="shared" si="7"/>
        <v>1325</v>
      </c>
      <c r="AH37" s="26">
        <v>1</v>
      </c>
      <c r="AI37" s="3"/>
      <c r="AJ37" s="3"/>
    </row>
    <row r="38" s="2" customFormat="1" ht="176" customHeight="1" spans="1:36">
      <c r="A38" s="25">
        <v>30</v>
      </c>
      <c r="B38" s="26" t="s">
        <v>233</v>
      </c>
      <c r="C38" s="26"/>
      <c r="D38" s="26" t="s">
        <v>234</v>
      </c>
      <c r="E38" s="26" t="s">
        <v>235</v>
      </c>
      <c r="F38" s="26" t="s">
        <v>235</v>
      </c>
      <c r="G38" s="26" t="s">
        <v>236</v>
      </c>
      <c r="H38" s="26" t="s">
        <v>93</v>
      </c>
      <c r="I38" s="27" t="s">
        <v>237</v>
      </c>
      <c r="J38" s="26">
        <v>1500</v>
      </c>
      <c r="K38" s="26">
        <f t="shared" si="5"/>
        <v>638.98</v>
      </c>
      <c r="L38" s="26">
        <f t="shared" si="6"/>
        <v>638.98</v>
      </c>
      <c r="M38" s="26">
        <v>638.98</v>
      </c>
      <c r="N38" s="26"/>
      <c r="O38" s="26"/>
      <c r="P38" s="26"/>
      <c r="Q38" s="26"/>
      <c r="R38" s="26"/>
      <c r="S38" s="26"/>
      <c r="T38" s="26"/>
      <c r="U38" s="26"/>
      <c r="V38" s="26" t="s">
        <v>157</v>
      </c>
      <c r="W38" s="28">
        <v>7378</v>
      </c>
      <c r="X38" s="28" t="s">
        <v>49</v>
      </c>
      <c r="Y38" s="28"/>
      <c r="Z38" s="28" t="s">
        <v>47</v>
      </c>
      <c r="AA38" s="28" t="s">
        <v>49</v>
      </c>
      <c r="AB38" s="27" t="s">
        <v>238</v>
      </c>
      <c r="AC38" s="26" t="s">
        <v>51</v>
      </c>
      <c r="AD38" s="26"/>
      <c r="AE38" s="26" t="s">
        <v>96</v>
      </c>
      <c r="AF38" s="26" t="s">
        <v>168</v>
      </c>
      <c r="AG38" s="26">
        <f t="shared" si="7"/>
        <v>1500</v>
      </c>
      <c r="AH38" s="26">
        <v>1</v>
      </c>
      <c r="AI38" s="3"/>
      <c r="AJ38" s="3"/>
    </row>
    <row r="39" s="3" customFormat="1" ht="217" customHeight="1" spans="1:36">
      <c r="A39" s="25">
        <v>31</v>
      </c>
      <c r="B39" s="26" t="s">
        <v>239</v>
      </c>
      <c r="C39" s="26"/>
      <c r="D39" s="26" t="s">
        <v>240</v>
      </c>
      <c r="E39" s="26" t="s">
        <v>235</v>
      </c>
      <c r="F39" s="26" t="s">
        <v>235</v>
      </c>
      <c r="G39" s="26" t="s">
        <v>236</v>
      </c>
      <c r="H39" s="26" t="s">
        <v>114</v>
      </c>
      <c r="I39" s="27" t="s">
        <v>241</v>
      </c>
      <c r="J39" s="26">
        <v>2200</v>
      </c>
      <c r="K39" s="26">
        <f t="shared" si="5"/>
        <v>1100</v>
      </c>
      <c r="L39" s="26">
        <f t="shared" si="6"/>
        <v>1100</v>
      </c>
      <c r="M39" s="26">
        <v>1100</v>
      </c>
      <c r="N39" s="26"/>
      <c r="O39" s="26"/>
      <c r="P39" s="26"/>
      <c r="Q39" s="26"/>
      <c r="R39" s="26"/>
      <c r="S39" s="26"/>
      <c r="T39" s="26"/>
      <c r="U39" s="26"/>
      <c r="V39" s="26" t="s">
        <v>157</v>
      </c>
      <c r="W39" s="28">
        <v>4800</v>
      </c>
      <c r="X39" s="28" t="s">
        <v>49</v>
      </c>
      <c r="Y39" s="28"/>
      <c r="Z39" s="28" t="s">
        <v>47</v>
      </c>
      <c r="AA39" s="28" t="s">
        <v>49</v>
      </c>
      <c r="AB39" s="27" t="s">
        <v>242</v>
      </c>
      <c r="AC39" s="26" t="s">
        <v>117</v>
      </c>
      <c r="AD39" s="26"/>
      <c r="AE39" s="26" t="s">
        <v>117</v>
      </c>
      <c r="AF39" s="26" t="s">
        <v>243</v>
      </c>
      <c r="AG39" s="26">
        <f t="shared" si="7"/>
        <v>2200</v>
      </c>
      <c r="AH39" s="26">
        <v>1</v>
      </c>
    </row>
    <row r="40" s="2" customFormat="1" ht="164" customHeight="1" spans="1:36">
      <c r="A40" s="25">
        <v>32</v>
      </c>
      <c r="B40" s="26" t="s">
        <v>244</v>
      </c>
      <c r="C40" s="26"/>
      <c r="D40" s="26" t="s">
        <v>245</v>
      </c>
      <c r="E40" s="26" t="s">
        <v>246</v>
      </c>
      <c r="F40" s="26" t="s">
        <v>247</v>
      </c>
      <c r="G40" s="26" t="s">
        <v>248</v>
      </c>
      <c r="H40" s="26" t="s">
        <v>249</v>
      </c>
      <c r="I40" s="27" t="s">
        <v>250</v>
      </c>
      <c r="J40" s="26">
        <v>1350</v>
      </c>
      <c r="K40" s="26">
        <f t="shared" si="5"/>
        <v>500</v>
      </c>
      <c r="L40" s="26">
        <f t="shared" si="6"/>
        <v>500</v>
      </c>
      <c r="M40" s="26">
        <v>500</v>
      </c>
      <c r="N40" s="26"/>
      <c r="O40" s="26"/>
      <c r="P40" s="26"/>
      <c r="Q40" s="26"/>
      <c r="R40" s="26"/>
      <c r="S40" s="26"/>
      <c r="T40" s="26"/>
      <c r="U40" s="26"/>
      <c r="V40" s="26" t="s">
        <v>157</v>
      </c>
      <c r="W40" s="28">
        <v>4500</v>
      </c>
      <c r="X40" s="28" t="s">
        <v>47</v>
      </c>
      <c r="Y40" s="28"/>
      <c r="Z40" s="28" t="s">
        <v>49</v>
      </c>
      <c r="AA40" s="28" t="s">
        <v>49</v>
      </c>
      <c r="AB40" s="27" t="s">
        <v>251</v>
      </c>
      <c r="AC40" s="26" t="s">
        <v>252</v>
      </c>
      <c r="AD40" s="26"/>
      <c r="AE40" s="26" t="s">
        <v>253</v>
      </c>
      <c r="AF40" s="26" t="s">
        <v>252</v>
      </c>
      <c r="AG40" s="26">
        <f t="shared" si="7"/>
        <v>1350</v>
      </c>
      <c r="AH40" s="26">
        <v>1</v>
      </c>
      <c r="AI40" s="3"/>
      <c r="AJ40" s="3"/>
    </row>
    <row r="41" s="2" customFormat="1" ht="163" customHeight="1" spans="1:36">
      <c r="A41" s="25">
        <v>33</v>
      </c>
      <c r="B41" s="26" t="s">
        <v>254</v>
      </c>
      <c r="C41" s="26"/>
      <c r="D41" s="26" t="s">
        <v>255</v>
      </c>
      <c r="E41" s="26" t="s">
        <v>157</v>
      </c>
      <c r="F41" s="26" t="s">
        <v>157</v>
      </c>
      <c r="G41" s="26" t="s">
        <v>256</v>
      </c>
      <c r="H41" s="26" t="s">
        <v>44</v>
      </c>
      <c r="I41" s="27" t="s">
        <v>257</v>
      </c>
      <c r="J41" s="26">
        <v>18.5</v>
      </c>
      <c r="K41" s="26">
        <f t="shared" si="5"/>
        <v>18.5</v>
      </c>
      <c r="L41" s="26">
        <f t="shared" si="6"/>
        <v>18.5</v>
      </c>
      <c r="M41" s="26"/>
      <c r="N41" s="26"/>
      <c r="O41" s="26"/>
      <c r="P41" s="26"/>
      <c r="Q41" s="26">
        <v>18.5</v>
      </c>
      <c r="R41" s="26"/>
      <c r="S41" s="26"/>
      <c r="T41" s="26"/>
      <c r="U41" s="26"/>
      <c r="V41" s="26" t="s">
        <v>157</v>
      </c>
      <c r="W41" s="28">
        <v>6046</v>
      </c>
      <c r="X41" s="28" t="s">
        <v>49</v>
      </c>
      <c r="Y41" s="28"/>
      <c r="Z41" s="28" t="s">
        <v>49</v>
      </c>
      <c r="AA41" s="28" t="s">
        <v>49</v>
      </c>
      <c r="AB41" s="27" t="s">
        <v>258</v>
      </c>
      <c r="AC41" s="26" t="s">
        <v>259</v>
      </c>
      <c r="AD41" s="26"/>
      <c r="AE41" s="26" t="s">
        <v>260</v>
      </c>
      <c r="AF41" s="26" t="s">
        <v>259</v>
      </c>
      <c r="AG41" s="26">
        <f t="shared" si="7"/>
        <v>18.5</v>
      </c>
      <c r="AH41" s="26">
        <v>1</v>
      </c>
      <c r="AI41" s="3"/>
      <c r="AJ41" s="3"/>
    </row>
    <row r="42" s="2" customFormat="1" ht="118" customHeight="1" spans="1:36">
      <c r="A42" s="3"/>
      <c r="B42" s="3"/>
      <c r="C42" s="3"/>
      <c r="D42" s="3"/>
      <c r="E42" s="3"/>
      <c r="F42" s="3"/>
      <c r="G42" s="3"/>
      <c r="H42" s="3"/>
      <c r="I42" s="34"/>
      <c r="J42" s="3"/>
      <c r="K42" s="3"/>
      <c r="L42" s="3"/>
      <c r="M42" s="3"/>
      <c r="N42" s="3"/>
      <c r="O42" s="3"/>
      <c r="P42" s="3"/>
      <c r="Q42" s="3"/>
      <c r="R42" s="3"/>
      <c r="S42" s="3"/>
      <c r="T42" s="3"/>
      <c r="U42" s="3"/>
      <c r="V42" s="3"/>
      <c r="W42" s="35"/>
      <c r="X42" s="35"/>
      <c r="Y42" s="35"/>
      <c r="Z42" s="35"/>
      <c r="AA42" s="35"/>
      <c r="AB42" s="34"/>
      <c r="AC42" s="3"/>
      <c r="AD42" s="3"/>
      <c r="AE42" s="3"/>
      <c r="AF42" s="3"/>
      <c r="AG42" s="3"/>
      <c r="AH42" s="3"/>
      <c r="AI42" s="3"/>
    </row>
    <row r="43" s="4" customFormat="1" ht="74" customHeight="1" spans="1:36">
      <c r="A43" s="36"/>
      <c r="B43" s="37"/>
      <c r="C43" s="37"/>
      <c r="D43" s="3"/>
      <c r="E43" s="37"/>
      <c r="F43" s="37"/>
      <c r="G43" s="37"/>
      <c r="H43" s="38"/>
      <c r="I43" s="34"/>
      <c r="J43" s="39"/>
      <c r="K43" s="39"/>
      <c r="L43" s="6">
        <f>M43+N43+O43+P43+Q43+R43+S43+T43+U43</f>
        <v>0</v>
      </c>
      <c r="M43" s="6"/>
      <c r="N43" s="40"/>
      <c r="O43" s="40"/>
      <c r="P43" s="40"/>
      <c r="Q43" s="40"/>
      <c r="R43" s="40"/>
      <c r="S43" s="40"/>
      <c r="T43" s="39"/>
      <c r="U43" s="40"/>
      <c r="V43" s="7"/>
      <c r="W43" s="41"/>
      <c r="X43" s="41"/>
      <c r="Y43" s="41"/>
      <c r="Z43" s="41"/>
      <c r="AA43" s="41"/>
      <c r="AB43" s="9"/>
      <c r="AC43" s="42"/>
    </row>
    <row r="44" s="4" customFormat="1" ht="74" customHeight="1" spans="1:36">
      <c r="A44" s="36"/>
      <c r="B44" s="37"/>
      <c r="C44" s="37"/>
      <c r="D44" s="3"/>
      <c r="E44" s="37"/>
      <c r="F44" s="37"/>
      <c r="G44" s="37"/>
      <c r="H44" s="38"/>
      <c r="I44" s="34"/>
      <c r="J44" s="39"/>
      <c r="K44" s="39"/>
      <c r="L44" s="6"/>
      <c r="M44" s="6"/>
      <c r="N44" s="40"/>
      <c r="O44" s="40"/>
      <c r="P44" s="40"/>
      <c r="Q44" s="40"/>
      <c r="R44" s="40"/>
      <c r="S44" s="40"/>
      <c r="T44" s="39"/>
      <c r="U44" s="40"/>
      <c r="V44" s="7"/>
      <c r="W44" s="41"/>
      <c r="X44" s="41"/>
      <c r="Y44" s="41"/>
      <c r="Z44" s="41"/>
      <c r="AA44" s="41"/>
      <c r="AB44" s="9"/>
      <c r="AC44" s="42"/>
    </row>
    <row r="45" s="4" customFormat="1" ht="74" customHeight="1" spans="1:36">
      <c r="A45" s="36"/>
      <c r="B45" s="37"/>
      <c r="C45" s="37"/>
      <c r="D45" s="3"/>
      <c r="E45" s="37"/>
      <c r="F45" s="37"/>
      <c r="G45" s="37"/>
      <c r="H45" s="38"/>
      <c r="I45" s="34"/>
      <c r="J45" s="39"/>
      <c r="K45" s="39"/>
      <c r="L45" s="6"/>
      <c r="M45" s="6"/>
      <c r="N45" s="40"/>
      <c r="O45" s="40"/>
      <c r="P45" s="40"/>
      <c r="Q45" s="40"/>
      <c r="R45" s="40"/>
      <c r="S45" s="40"/>
      <c r="T45" s="39"/>
      <c r="U45" s="40"/>
      <c r="V45" s="7"/>
      <c r="W45" s="41"/>
      <c r="X45" s="41"/>
      <c r="Y45" s="41"/>
      <c r="Z45" s="41"/>
      <c r="AA45" s="41"/>
      <c r="AB45" s="9"/>
      <c r="AC45" s="42"/>
    </row>
    <row r="46" s="4" customFormat="1" ht="74" customHeight="1" spans="1:36">
      <c r="A46" s="36"/>
      <c r="B46" s="37"/>
      <c r="C46" s="37"/>
      <c r="D46" s="3"/>
      <c r="E46" s="37"/>
      <c r="F46" s="37"/>
      <c r="G46" s="37"/>
      <c r="H46" s="38"/>
      <c r="I46" s="34"/>
      <c r="J46" s="39"/>
      <c r="K46" s="39"/>
      <c r="L46" s="6"/>
      <c r="M46" s="6"/>
      <c r="N46" s="40"/>
      <c r="O46" s="40"/>
      <c r="P46" s="40"/>
      <c r="Q46" s="40"/>
      <c r="R46" s="40"/>
      <c r="S46" s="40"/>
      <c r="T46" s="39"/>
      <c r="U46" s="40"/>
      <c r="V46" s="7"/>
      <c r="W46" s="41"/>
      <c r="X46" s="41"/>
      <c r="Y46" s="41"/>
      <c r="Z46" s="41"/>
      <c r="AA46" s="41"/>
      <c r="AB46" s="9"/>
      <c r="AC46" s="42"/>
    </row>
    <row r="47" ht="74" customHeight="1" spans="1:36">
      <c r="A47" s="36"/>
      <c r="B47" s="37"/>
      <c r="C47" s="37"/>
      <c r="D47" s="3"/>
      <c r="E47" s="37"/>
      <c r="F47" s="37"/>
      <c r="G47" s="37"/>
      <c r="H47" s="38"/>
      <c r="I47" s="34"/>
      <c r="J47" s="39"/>
      <c r="K47" s="39"/>
      <c r="L47" s="6"/>
      <c r="M47" s="6"/>
      <c r="N47" s="40"/>
      <c r="O47" s="40"/>
      <c r="P47" s="40"/>
      <c r="Q47" s="40"/>
      <c r="R47" s="40"/>
      <c r="S47" s="40"/>
      <c r="T47" s="39"/>
      <c r="U47" s="40"/>
      <c r="V47" s="7"/>
      <c r="W47" s="41"/>
      <c r="X47" s="41"/>
      <c r="Y47" s="41"/>
      <c r="Z47" s="41"/>
      <c r="AA47" s="41"/>
      <c r="AC47" s="42"/>
    </row>
    <row r="48" ht="74" customHeight="1" spans="1:36">
      <c r="A48" s="36"/>
      <c r="B48" s="37"/>
      <c r="C48" s="37"/>
      <c r="D48" s="3"/>
      <c r="E48" s="37"/>
      <c r="F48" s="37"/>
      <c r="G48" s="37"/>
      <c r="H48" s="38"/>
      <c r="I48" s="34"/>
      <c r="J48" s="39"/>
      <c r="K48" s="39"/>
      <c r="L48" s="6"/>
      <c r="M48" s="6"/>
      <c r="N48" s="40"/>
      <c r="O48" s="40"/>
      <c r="P48" s="40"/>
      <c r="Q48" s="40"/>
      <c r="R48" s="40"/>
      <c r="S48" s="40"/>
      <c r="T48" s="39"/>
      <c r="U48" s="40"/>
      <c r="V48" s="7"/>
      <c r="W48" s="41"/>
      <c r="X48" s="41"/>
      <c r="Y48" s="41"/>
      <c r="Z48" s="41"/>
      <c r="AA48" s="41"/>
      <c r="AC48" s="42"/>
    </row>
    <row r="49" ht="74" customHeight="1" spans="1:29">
      <c r="A49" s="36"/>
      <c r="B49" s="37"/>
      <c r="C49" s="37"/>
      <c r="D49" s="3"/>
      <c r="E49" s="37"/>
      <c r="F49" s="37"/>
      <c r="G49" s="37"/>
      <c r="H49" s="38"/>
      <c r="I49" s="34"/>
      <c r="J49" s="39"/>
      <c r="K49" s="39"/>
      <c r="L49" s="6"/>
      <c r="M49" s="6"/>
      <c r="N49" s="40"/>
      <c r="O49" s="40"/>
      <c r="P49" s="40"/>
      <c r="Q49" s="40"/>
      <c r="R49" s="40"/>
      <c r="S49" s="40"/>
      <c r="T49" s="39"/>
      <c r="U49" s="40"/>
      <c r="V49" s="7"/>
      <c r="W49" s="41"/>
      <c r="X49" s="41"/>
      <c r="Y49" s="41"/>
      <c r="Z49" s="41"/>
      <c r="AA49" s="41"/>
      <c r="AC49" s="42"/>
    </row>
    <row r="50" ht="74" customHeight="1" spans="1:29">
      <c r="A50" s="36"/>
      <c r="B50" s="37"/>
      <c r="C50" s="37"/>
      <c r="D50" s="3"/>
      <c r="E50" s="37"/>
      <c r="F50" s="37"/>
      <c r="G50" s="37"/>
      <c r="H50" s="38"/>
      <c r="I50" s="34"/>
      <c r="J50" s="39"/>
      <c r="K50" s="39"/>
      <c r="L50" s="6"/>
      <c r="M50" s="6"/>
      <c r="N50" s="40"/>
      <c r="O50" s="40"/>
      <c r="P50" s="40"/>
      <c r="Q50" s="40"/>
      <c r="R50" s="40"/>
      <c r="S50" s="40"/>
      <c r="T50" s="39"/>
      <c r="U50" s="40"/>
      <c r="V50" s="7"/>
      <c r="W50" s="41"/>
      <c r="X50" s="41"/>
      <c r="Y50" s="41"/>
      <c r="Z50" s="41"/>
      <c r="AA50" s="41"/>
      <c r="AC50" s="42"/>
    </row>
    <row r="51" ht="74" customHeight="1" spans="1:29">
      <c r="A51" s="36"/>
      <c r="B51" s="37"/>
      <c r="C51" s="37"/>
      <c r="D51" s="3"/>
      <c r="E51" s="37"/>
      <c r="F51" s="37"/>
      <c r="G51" s="37"/>
      <c r="H51" s="38"/>
      <c r="I51" s="34"/>
      <c r="J51" s="39"/>
      <c r="K51" s="39"/>
      <c r="L51" s="6"/>
      <c r="M51" s="6"/>
      <c r="N51" s="40"/>
      <c r="O51" s="40"/>
      <c r="P51" s="40"/>
      <c r="Q51" s="40"/>
      <c r="R51" s="40"/>
      <c r="S51" s="40"/>
      <c r="T51" s="39"/>
      <c r="U51" s="40"/>
      <c r="V51" s="7"/>
      <c r="W51" s="41"/>
      <c r="X51" s="41"/>
      <c r="Y51" s="41"/>
      <c r="Z51" s="41"/>
      <c r="AA51" s="41"/>
      <c r="AC51" s="42"/>
    </row>
    <row r="52" ht="74" customHeight="1" spans="1:29">
      <c r="A52" s="36"/>
      <c r="B52" s="37"/>
      <c r="C52" s="37"/>
      <c r="D52" s="3"/>
      <c r="E52" s="37"/>
      <c r="F52" s="37"/>
      <c r="G52" s="37"/>
      <c r="H52" s="38"/>
      <c r="I52" s="34"/>
      <c r="J52" s="39"/>
      <c r="K52" s="39"/>
      <c r="L52" s="6"/>
      <c r="M52" s="6"/>
      <c r="N52" s="40"/>
      <c r="O52" s="40"/>
      <c r="P52" s="40"/>
      <c r="Q52" s="40"/>
      <c r="R52" s="40"/>
      <c r="S52" s="40"/>
      <c r="T52" s="39"/>
      <c r="U52" s="40"/>
      <c r="V52" s="7"/>
      <c r="W52" s="41"/>
      <c r="X52" s="41"/>
      <c r="Y52" s="41"/>
      <c r="Z52" s="41"/>
      <c r="AA52" s="41"/>
      <c r="AC52" s="42"/>
    </row>
    <row r="53" ht="74" customHeight="1" spans="1:29">
      <c r="A53" s="36"/>
      <c r="B53" s="37"/>
      <c r="C53" s="37"/>
      <c r="D53" s="3"/>
      <c r="E53" s="37"/>
      <c r="F53" s="37"/>
      <c r="G53" s="37"/>
      <c r="H53" s="38"/>
      <c r="I53" s="34"/>
      <c r="J53" s="39"/>
      <c r="K53" s="39"/>
      <c r="L53" s="6"/>
      <c r="M53" s="6"/>
      <c r="N53" s="40"/>
      <c r="O53" s="40"/>
      <c r="P53" s="40"/>
      <c r="Q53" s="40"/>
      <c r="R53" s="40"/>
      <c r="S53" s="40"/>
      <c r="T53" s="39"/>
      <c r="U53" s="40"/>
      <c r="V53" s="7"/>
      <c r="W53" s="41"/>
      <c r="X53" s="41"/>
      <c r="Y53" s="41"/>
      <c r="Z53" s="41"/>
      <c r="AA53" s="41"/>
      <c r="AC53" s="42"/>
    </row>
    <row r="54" ht="74" customHeight="1" spans="1:29">
      <c r="A54" s="36"/>
      <c r="B54" s="37"/>
      <c r="C54" s="37"/>
      <c r="D54" s="3"/>
      <c r="E54" s="37"/>
      <c r="F54" s="37"/>
      <c r="G54" s="37"/>
      <c r="H54" s="38"/>
      <c r="I54" s="34"/>
      <c r="J54" s="39"/>
      <c r="K54" s="39"/>
      <c r="L54" s="6"/>
      <c r="M54" s="6"/>
      <c r="N54" s="40"/>
      <c r="O54" s="40"/>
      <c r="P54" s="40"/>
      <c r="Q54" s="40"/>
      <c r="R54" s="40"/>
      <c r="S54" s="40"/>
      <c r="T54" s="39"/>
      <c r="U54" s="40"/>
      <c r="V54" s="7"/>
      <c r="W54" s="41"/>
      <c r="X54" s="41"/>
      <c r="Y54" s="41"/>
      <c r="Z54" s="41"/>
      <c r="AA54" s="41"/>
      <c r="AC54" s="42"/>
    </row>
    <row r="55" ht="74" customHeight="1" spans="1:29">
      <c r="A55" s="36"/>
      <c r="B55" s="37"/>
      <c r="C55" s="37"/>
      <c r="D55" s="3"/>
      <c r="E55" s="37"/>
      <c r="F55" s="37"/>
      <c r="G55" s="37"/>
      <c r="H55" s="38"/>
      <c r="I55" s="34"/>
      <c r="J55" s="39"/>
      <c r="K55" s="39"/>
      <c r="L55" s="6"/>
      <c r="M55" s="6"/>
      <c r="N55" s="40"/>
      <c r="O55" s="40"/>
      <c r="P55" s="40"/>
      <c r="Q55" s="40"/>
      <c r="R55" s="40"/>
      <c r="S55" s="40"/>
      <c r="T55" s="39"/>
      <c r="U55" s="40"/>
      <c r="V55" s="7"/>
      <c r="W55" s="41"/>
      <c r="X55" s="41"/>
      <c r="Y55" s="41"/>
      <c r="Z55" s="41"/>
      <c r="AA55" s="41"/>
      <c r="AC55" s="42"/>
    </row>
    <row r="56" ht="74" customHeight="1" spans="1:29">
      <c r="A56" s="36"/>
      <c r="B56" s="37"/>
      <c r="C56" s="37"/>
      <c r="D56" s="3"/>
      <c r="E56" s="37"/>
      <c r="F56" s="37"/>
      <c r="G56" s="37"/>
      <c r="H56" s="38"/>
      <c r="I56" s="34"/>
      <c r="J56" s="39"/>
      <c r="K56" s="39"/>
      <c r="L56" s="6"/>
      <c r="M56" s="6"/>
      <c r="N56" s="40"/>
      <c r="O56" s="40"/>
      <c r="P56" s="40"/>
      <c r="Q56" s="40"/>
      <c r="R56" s="40"/>
      <c r="S56" s="40"/>
      <c r="T56" s="39"/>
      <c r="U56" s="40"/>
      <c r="V56" s="7"/>
      <c r="W56" s="41"/>
      <c r="X56" s="41"/>
      <c r="Y56" s="41"/>
      <c r="Z56" s="41"/>
      <c r="AA56" s="41"/>
      <c r="AC56" s="42"/>
    </row>
    <row r="57" ht="74" customHeight="1" spans="1:29">
      <c r="A57" s="36"/>
      <c r="B57" s="37"/>
      <c r="C57" s="37"/>
      <c r="D57" s="3"/>
      <c r="E57" s="37"/>
      <c r="F57" s="37"/>
      <c r="G57" s="37"/>
      <c r="H57" s="38"/>
      <c r="I57" s="34"/>
      <c r="J57" s="39"/>
      <c r="K57" s="39"/>
      <c r="L57" s="6"/>
      <c r="M57" s="6"/>
      <c r="N57" s="40"/>
      <c r="O57" s="40"/>
      <c r="P57" s="40"/>
      <c r="Q57" s="40"/>
      <c r="R57" s="40"/>
      <c r="S57" s="40"/>
      <c r="T57" s="39"/>
      <c r="U57" s="40"/>
      <c r="V57" s="7"/>
      <c r="W57" s="41"/>
      <c r="X57" s="41"/>
      <c r="Y57" s="41"/>
      <c r="Z57" s="41"/>
      <c r="AA57" s="41"/>
      <c r="AC57" s="42"/>
    </row>
    <row r="58" ht="74" customHeight="1" spans="1:29">
      <c r="A58" s="36"/>
      <c r="B58" s="37"/>
      <c r="C58" s="37"/>
      <c r="D58" s="3"/>
      <c r="E58" s="37"/>
      <c r="F58" s="37"/>
      <c r="G58" s="37"/>
      <c r="H58" s="38"/>
      <c r="I58" s="34"/>
      <c r="J58" s="39"/>
      <c r="K58" s="39"/>
      <c r="L58" s="6"/>
      <c r="M58" s="6"/>
      <c r="N58" s="40"/>
      <c r="O58" s="40"/>
      <c r="P58" s="40"/>
      <c r="Q58" s="40"/>
      <c r="R58" s="40"/>
      <c r="S58" s="40"/>
      <c r="T58" s="39"/>
      <c r="U58" s="40"/>
      <c r="V58" s="7"/>
      <c r="W58" s="41"/>
      <c r="X58" s="41"/>
      <c r="Y58" s="41"/>
      <c r="Z58" s="41"/>
      <c r="AA58" s="41"/>
      <c r="AC58" s="42"/>
    </row>
    <row r="59" ht="74" customHeight="1" spans="1:29">
      <c r="A59" s="36"/>
      <c r="B59" s="37"/>
      <c r="C59" s="37"/>
      <c r="D59" s="3"/>
      <c r="E59" s="37"/>
      <c r="F59" s="37"/>
      <c r="G59" s="37"/>
      <c r="H59" s="38"/>
      <c r="I59" s="34"/>
      <c r="J59" s="39"/>
      <c r="K59" s="39"/>
      <c r="L59" s="6"/>
      <c r="M59" s="6"/>
      <c r="N59" s="40"/>
      <c r="O59" s="40"/>
      <c r="P59" s="40"/>
      <c r="Q59" s="40"/>
      <c r="R59" s="40"/>
      <c r="S59" s="40"/>
      <c r="T59" s="39"/>
      <c r="U59" s="40"/>
      <c r="V59" s="7"/>
      <c r="W59" s="41"/>
      <c r="X59" s="41"/>
      <c r="Y59" s="41"/>
      <c r="Z59" s="41"/>
      <c r="AA59" s="41"/>
      <c r="AC59" s="42"/>
    </row>
    <row r="60" ht="74" customHeight="1" spans="1:29">
      <c r="A60" s="36"/>
      <c r="B60" s="37"/>
      <c r="C60" s="37"/>
      <c r="D60" s="3"/>
      <c r="E60" s="37"/>
      <c r="F60" s="37"/>
      <c r="G60" s="37"/>
      <c r="H60" s="38"/>
      <c r="I60" s="34"/>
      <c r="J60" s="39"/>
      <c r="K60" s="39"/>
      <c r="L60" s="6"/>
      <c r="M60" s="6"/>
      <c r="N60" s="40"/>
      <c r="O60" s="40"/>
      <c r="P60" s="40"/>
      <c r="Q60" s="40"/>
      <c r="R60" s="40"/>
      <c r="S60" s="40"/>
      <c r="T60" s="39"/>
      <c r="U60" s="40"/>
      <c r="V60" s="7"/>
      <c r="W60" s="41"/>
      <c r="X60" s="41"/>
      <c r="Y60" s="41"/>
      <c r="Z60" s="41"/>
      <c r="AA60" s="41"/>
      <c r="AC60" s="42"/>
    </row>
    <row r="61" ht="74" customHeight="1" spans="1:29">
      <c r="A61" s="36"/>
      <c r="B61" s="37"/>
      <c r="C61" s="37"/>
      <c r="D61" s="3"/>
      <c r="E61" s="37"/>
      <c r="F61" s="37"/>
      <c r="G61" s="37"/>
      <c r="H61" s="38"/>
      <c r="I61" s="34"/>
      <c r="J61" s="39"/>
      <c r="K61" s="39"/>
      <c r="L61" s="6"/>
      <c r="M61" s="6"/>
      <c r="N61" s="40"/>
      <c r="O61" s="40"/>
      <c r="P61" s="40"/>
      <c r="Q61" s="40"/>
      <c r="R61" s="40"/>
      <c r="S61" s="40"/>
      <c r="T61" s="39"/>
      <c r="U61" s="40"/>
      <c r="V61" s="7"/>
      <c r="W61" s="41"/>
      <c r="X61" s="41"/>
      <c r="Y61" s="41"/>
      <c r="Z61" s="41"/>
      <c r="AA61" s="41"/>
      <c r="AC61" s="42"/>
    </row>
    <row r="62" ht="74" customHeight="1" spans="1:29">
      <c r="A62" s="36"/>
      <c r="B62" s="37"/>
      <c r="C62" s="37"/>
      <c r="D62" s="3"/>
      <c r="E62" s="37"/>
      <c r="F62" s="37"/>
      <c r="G62" s="37"/>
      <c r="H62" s="38"/>
      <c r="I62" s="34"/>
      <c r="J62" s="39"/>
      <c r="K62" s="39"/>
      <c r="L62" s="6"/>
      <c r="M62" s="6"/>
      <c r="N62" s="40"/>
      <c r="O62" s="40"/>
      <c r="P62" s="40"/>
      <c r="Q62" s="40"/>
      <c r="R62" s="40"/>
      <c r="S62" s="40"/>
      <c r="T62" s="39"/>
      <c r="U62" s="40"/>
      <c r="V62" s="7"/>
      <c r="W62" s="41"/>
      <c r="X62" s="41"/>
      <c r="Y62" s="41"/>
      <c r="Z62" s="41"/>
      <c r="AA62" s="41"/>
      <c r="AC62" s="42"/>
    </row>
    <row r="63" ht="74" customHeight="1" spans="1:29">
      <c r="A63" s="36"/>
      <c r="B63" s="37"/>
      <c r="C63" s="37"/>
      <c r="D63" s="3"/>
      <c r="E63" s="37"/>
      <c r="F63" s="37"/>
      <c r="G63" s="37"/>
      <c r="H63" s="38"/>
      <c r="I63" s="34"/>
      <c r="J63" s="39"/>
      <c r="K63" s="39"/>
      <c r="L63" s="6"/>
      <c r="M63" s="6"/>
      <c r="N63" s="40"/>
      <c r="O63" s="40"/>
      <c r="P63" s="40"/>
      <c r="Q63" s="40"/>
      <c r="R63" s="40"/>
      <c r="S63" s="40"/>
      <c r="T63" s="39"/>
      <c r="U63" s="40"/>
      <c r="V63" s="7"/>
      <c r="W63" s="41"/>
      <c r="X63" s="41"/>
      <c r="Y63" s="41"/>
      <c r="Z63" s="41"/>
      <c r="AA63" s="41"/>
      <c r="AC63" s="42"/>
    </row>
    <row r="64" ht="74" customHeight="1" spans="1:29">
      <c r="A64" s="36"/>
      <c r="B64" s="37"/>
      <c r="C64" s="37"/>
      <c r="D64" s="3"/>
      <c r="E64" s="37"/>
      <c r="F64" s="37"/>
      <c r="G64" s="37"/>
      <c r="H64" s="38"/>
      <c r="I64" s="34"/>
      <c r="J64" s="39"/>
      <c r="K64" s="39"/>
      <c r="L64" s="6"/>
      <c r="M64" s="6"/>
      <c r="N64" s="40"/>
      <c r="O64" s="40"/>
      <c r="P64" s="40"/>
      <c r="Q64" s="40"/>
      <c r="R64" s="40"/>
      <c r="S64" s="40"/>
      <c r="T64" s="39"/>
      <c r="U64" s="40"/>
      <c r="V64" s="7"/>
      <c r="W64" s="41"/>
      <c r="X64" s="41"/>
      <c r="Y64" s="41"/>
      <c r="Z64" s="41"/>
      <c r="AA64" s="41"/>
      <c r="AC64" s="42"/>
    </row>
    <row r="65" ht="74" customHeight="1" spans="1:29">
      <c r="A65" s="36"/>
      <c r="B65" s="37"/>
      <c r="C65" s="37"/>
      <c r="D65" s="3"/>
      <c r="E65" s="37"/>
      <c r="F65" s="37"/>
      <c r="G65" s="37"/>
      <c r="H65" s="38"/>
      <c r="I65" s="34"/>
      <c r="J65" s="39"/>
      <c r="K65" s="39"/>
      <c r="L65" s="6"/>
      <c r="M65" s="6"/>
      <c r="N65" s="40"/>
      <c r="O65" s="40"/>
      <c r="P65" s="40"/>
      <c r="Q65" s="40"/>
      <c r="R65" s="40"/>
      <c r="S65" s="40"/>
      <c r="T65" s="39"/>
      <c r="U65" s="40"/>
      <c r="V65" s="7"/>
      <c r="W65" s="41"/>
      <c r="X65" s="41"/>
      <c r="Y65" s="41"/>
      <c r="Z65" s="41"/>
      <c r="AA65" s="41"/>
      <c r="AC65" s="42"/>
    </row>
    <row r="66" ht="74" customHeight="1" spans="1:29">
      <c r="H66" s="39"/>
      <c r="I66" s="43"/>
      <c r="J66" s="39"/>
      <c r="K66" s="39"/>
      <c r="L66" s="6"/>
      <c r="M66" s="6"/>
      <c r="N66" s="40"/>
      <c r="O66" s="40"/>
      <c r="P66" s="40"/>
      <c r="Q66" s="40"/>
      <c r="R66" s="40"/>
      <c r="S66" s="40"/>
      <c r="T66" s="39"/>
      <c r="U66" s="40"/>
      <c r="V66" s="7"/>
      <c r="W66" s="41"/>
      <c r="X66" s="41"/>
      <c r="Y66" s="41"/>
      <c r="Z66" s="41"/>
      <c r="AA66" s="41"/>
      <c r="AC66" s="42"/>
    </row>
    <row r="67" ht="74" customHeight="1" spans="1:29">
      <c r="H67" s="39"/>
      <c r="I67" s="43"/>
      <c r="J67" s="39"/>
      <c r="K67" s="39"/>
      <c r="L67" s="6"/>
      <c r="M67" s="6"/>
      <c r="N67" s="40"/>
      <c r="O67" s="40"/>
      <c r="P67" s="40"/>
      <c r="Q67" s="40"/>
      <c r="R67" s="40"/>
      <c r="S67" s="40"/>
      <c r="T67" s="39"/>
      <c r="U67" s="40"/>
      <c r="V67" s="7"/>
      <c r="W67" s="41"/>
      <c r="X67" s="41"/>
      <c r="Y67" s="41"/>
      <c r="Z67" s="41"/>
      <c r="AA67" s="41"/>
      <c r="AC67" s="42"/>
    </row>
    <row r="68" ht="74" customHeight="1" spans="1:29">
      <c r="H68" s="39"/>
      <c r="I68" s="43"/>
      <c r="J68" s="39"/>
      <c r="K68" s="39"/>
      <c r="L68" s="6"/>
      <c r="M68" s="6"/>
      <c r="N68" s="40"/>
      <c r="O68" s="40"/>
      <c r="P68" s="40"/>
      <c r="Q68" s="40"/>
      <c r="R68" s="40"/>
      <c r="S68" s="40"/>
      <c r="T68" s="39"/>
      <c r="U68" s="40"/>
      <c r="V68" s="7"/>
      <c r="W68" s="41"/>
      <c r="X68" s="41"/>
      <c r="Y68" s="41"/>
      <c r="Z68" s="41"/>
      <c r="AA68" s="41"/>
      <c r="AC68" s="42"/>
    </row>
    <row r="69" ht="74" customHeight="1" spans="1:29">
      <c r="H69" s="39"/>
      <c r="I69" s="43"/>
      <c r="J69" s="39"/>
      <c r="K69" s="39"/>
      <c r="L69" s="6"/>
      <c r="M69" s="6"/>
      <c r="N69" s="40"/>
      <c r="O69" s="40"/>
      <c r="P69" s="40"/>
      <c r="Q69" s="40"/>
      <c r="R69" s="40"/>
      <c r="S69" s="40"/>
      <c r="T69" s="39"/>
      <c r="U69" s="40"/>
      <c r="V69" s="7"/>
      <c r="W69" s="41"/>
      <c r="X69" s="41"/>
      <c r="Y69" s="41"/>
      <c r="Z69" s="41"/>
      <c r="AA69" s="41"/>
      <c r="AC69" s="42"/>
    </row>
    <row r="70" ht="74" customHeight="1" spans="1:29">
      <c r="H70" s="39"/>
      <c r="I70" s="43"/>
      <c r="J70" s="39"/>
      <c r="K70" s="39"/>
      <c r="L70" s="6"/>
      <c r="M70" s="6"/>
      <c r="N70" s="40"/>
      <c r="O70" s="40"/>
      <c r="P70" s="40"/>
      <c r="Q70" s="40"/>
      <c r="R70" s="40"/>
      <c r="S70" s="40"/>
      <c r="T70" s="39"/>
      <c r="U70" s="40"/>
      <c r="V70" s="7"/>
      <c r="W70" s="41"/>
      <c r="X70" s="41"/>
      <c r="Y70" s="41"/>
      <c r="Z70" s="41"/>
      <c r="AA70" s="41"/>
      <c r="AC70" s="42"/>
    </row>
    <row r="71" ht="74" customHeight="1" spans="1:29">
      <c r="H71" s="39"/>
      <c r="I71" s="43"/>
      <c r="J71" s="39"/>
      <c r="K71" s="39"/>
      <c r="L71" s="6"/>
      <c r="M71" s="6"/>
      <c r="N71" s="40"/>
      <c r="O71" s="40"/>
      <c r="P71" s="40"/>
      <c r="Q71" s="40"/>
      <c r="R71" s="40"/>
      <c r="S71" s="40"/>
      <c r="T71" s="39"/>
      <c r="U71" s="40"/>
      <c r="V71" s="7"/>
      <c r="W71" s="41"/>
      <c r="X71" s="41"/>
      <c r="Y71" s="41"/>
      <c r="Z71" s="41"/>
      <c r="AA71" s="41"/>
      <c r="AC71" s="42"/>
    </row>
    <row r="72" ht="74" customHeight="1" spans="1:29">
      <c r="J72" s="39"/>
      <c r="K72" s="39"/>
      <c r="L72" s="6"/>
      <c r="M72" s="6"/>
      <c r="N72" s="40"/>
      <c r="O72" s="40"/>
      <c r="P72" s="40"/>
      <c r="Q72" s="40"/>
      <c r="R72" s="40"/>
      <c r="S72" s="40"/>
      <c r="T72" s="39"/>
      <c r="U72" s="40"/>
      <c r="V72" s="7"/>
      <c r="W72" s="41"/>
      <c r="X72" s="41"/>
      <c r="Y72" s="41"/>
      <c r="Z72" s="41"/>
      <c r="AA72" s="41"/>
      <c r="AC72" s="42"/>
    </row>
    <row r="73" ht="74" customHeight="1" spans="1:29">
      <c r="J73" s="39"/>
      <c r="K73" s="39"/>
      <c r="L73" s="6"/>
      <c r="M73" s="6"/>
      <c r="N73" s="40"/>
      <c r="O73" s="40"/>
      <c r="P73" s="40"/>
      <c r="Q73" s="40"/>
      <c r="R73" s="40"/>
      <c r="S73" s="40"/>
      <c r="T73" s="39"/>
      <c r="U73" s="40"/>
      <c r="V73" s="7"/>
      <c r="W73" s="41"/>
      <c r="X73" s="41"/>
      <c r="Y73" s="41"/>
      <c r="Z73" s="41"/>
      <c r="AA73" s="41"/>
      <c r="AC73" s="42"/>
    </row>
    <row r="74" ht="74" customHeight="1" spans="1:29">
      <c r="J74" s="39"/>
      <c r="K74" s="39"/>
      <c r="L74" s="6"/>
      <c r="M74" s="6"/>
      <c r="N74" s="40"/>
      <c r="O74" s="40"/>
      <c r="P74" s="40"/>
      <c r="Q74" s="40"/>
      <c r="R74" s="40"/>
      <c r="S74" s="40"/>
      <c r="T74" s="39"/>
      <c r="U74" s="40"/>
      <c r="V74" s="7"/>
      <c r="W74" s="41"/>
      <c r="X74" s="41"/>
      <c r="Y74" s="41"/>
      <c r="Z74" s="41"/>
      <c r="AA74" s="41"/>
      <c r="AC74" s="42"/>
    </row>
    <row r="75" ht="74" customHeight="1" spans="1:29">
      <c r="J75" s="39"/>
      <c r="K75" s="39"/>
      <c r="L75" s="6"/>
      <c r="M75" s="6"/>
      <c r="N75" s="40"/>
      <c r="O75" s="40"/>
      <c r="P75" s="40"/>
      <c r="Q75" s="40"/>
      <c r="R75" s="40"/>
      <c r="S75" s="40"/>
      <c r="T75" s="39"/>
      <c r="U75" s="40"/>
      <c r="V75" s="7"/>
      <c r="W75" s="41"/>
      <c r="X75" s="41"/>
      <c r="Y75" s="41"/>
      <c r="Z75" s="41"/>
      <c r="AA75" s="41"/>
      <c r="AC75" s="42"/>
    </row>
    <row r="76" ht="74" customHeight="1" spans="1:29">
      <c r="J76" s="39"/>
      <c r="K76" s="39"/>
      <c r="L76" s="6"/>
      <c r="M76" s="6"/>
      <c r="N76" s="40"/>
      <c r="O76" s="40"/>
      <c r="P76" s="40"/>
      <c r="Q76" s="40"/>
      <c r="R76" s="40"/>
      <c r="S76" s="40"/>
      <c r="T76" s="39"/>
      <c r="U76" s="40"/>
      <c r="V76" s="7"/>
      <c r="W76" s="41"/>
      <c r="X76" s="41"/>
      <c r="Y76" s="41"/>
      <c r="Z76" s="41"/>
      <c r="AA76" s="41"/>
      <c r="AC76" s="42"/>
    </row>
    <row r="77" ht="74" customHeight="1" spans="1:29">
      <c r="J77" s="39"/>
      <c r="K77" s="39"/>
      <c r="L77" s="6"/>
      <c r="M77" s="6"/>
      <c r="N77" s="40"/>
      <c r="O77" s="40"/>
      <c r="P77" s="40"/>
      <c r="Q77" s="40"/>
      <c r="R77" s="40"/>
      <c r="S77" s="40"/>
      <c r="T77" s="39"/>
      <c r="U77" s="40"/>
      <c r="V77" s="7"/>
      <c r="W77" s="41"/>
      <c r="X77" s="41"/>
      <c r="Y77" s="41"/>
      <c r="Z77" s="41"/>
      <c r="AA77" s="41"/>
      <c r="AC77" s="42"/>
    </row>
    <row r="78" ht="74" customHeight="1" spans="1:29">
      <c r="J78" s="39"/>
      <c r="K78" s="39"/>
      <c r="L78" s="6"/>
      <c r="M78" s="6"/>
      <c r="N78" s="40"/>
      <c r="O78" s="40"/>
      <c r="P78" s="40"/>
      <c r="Q78" s="40"/>
      <c r="R78" s="40"/>
      <c r="S78" s="40"/>
      <c r="T78" s="39"/>
      <c r="U78" s="40"/>
      <c r="V78" s="7"/>
      <c r="W78" s="41"/>
      <c r="X78" s="41"/>
      <c r="Y78" s="41"/>
      <c r="Z78" s="41"/>
      <c r="AA78" s="41"/>
      <c r="AC78" s="42"/>
    </row>
    <row r="79" ht="74" customHeight="1" spans="1:29">
      <c r="J79" s="39"/>
      <c r="K79" s="39"/>
      <c r="L79" s="6"/>
      <c r="M79" s="6"/>
      <c r="N79" s="40"/>
      <c r="O79" s="40"/>
      <c r="P79" s="40"/>
      <c r="Q79" s="40"/>
      <c r="R79" s="40"/>
      <c r="S79" s="40"/>
      <c r="T79" s="39"/>
      <c r="U79" s="40"/>
      <c r="V79" s="7"/>
      <c r="W79" s="41"/>
      <c r="X79" s="41"/>
      <c r="Y79" s="41"/>
      <c r="Z79" s="41"/>
      <c r="AA79" s="41"/>
      <c r="AC79" s="42"/>
    </row>
    <row r="80" ht="74" customHeight="1"/>
    <row r="81" ht="74" customHeight="1"/>
    <row r="82" ht="74" customHeight="1"/>
    <row r="83" ht="74" customHeight="1"/>
    <row r="84" ht="74" customHeight="1"/>
    <row r="85" ht="74" customHeight="1"/>
    <row r="86" ht="74" customHeight="1"/>
  </sheetData>
  <autoFilter xmlns:etc="http://www.wps.cn/officeDocument/2017/etCustomData" ref="A7:AK43" etc:filterBottomFollowUsedRange="0">
    <extLst/>
  </autoFilter>
  <mergeCells count="39">
    <mergeCell ref="A2:AD2"/>
    <mergeCell ref="A3:AH3"/>
    <mergeCell ref="L4:U4"/>
    <mergeCell ref="L5:S5"/>
    <mergeCell ref="M6:N6"/>
    <mergeCell ref="O6:P6"/>
    <mergeCell ref="B8:I8"/>
    <mergeCell ref="A4:A7"/>
    <mergeCell ref="B4:B7"/>
    <mergeCell ref="C4:C7"/>
    <mergeCell ref="D4:D7"/>
    <mergeCell ref="E4:E7"/>
    <mergeCell ref="F4:F7"/>
    <mergeCell ref="G4:G7"/>
    <mergeCell ref="H4:H7"/>
    <mergeCell ref="I4:I7"/>
    <mergeCell ref="J4:J7"/>
    <mergeCell ref="K4:K7"/>
    <mergeCell ref="L6:L7"/>
    <mergeCell ref="Q6:Q7"/>
    <mergeCell ref="R6:R7"/>
    <mergeCell ref="S6:S7"/>
    <mergeCell ref="T5:T7"/>
    <mergeCell ref="U5: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s>
  <printOptions horizontalCentered="1"/>
  <pageMargins left="0.196527777777778" right="0.156944444444444" top="0.196527777777778" bottom="0.156944444444444" header="0.156944444444444" footer="0.118055555555556"/>
  <pageSetup paperSize="8" scale="68" fitToHeight="0" orientation="landscape" horizontalDpi="600"/>
  <headerFooter/>
  <rowBreaks count="6" manualBreakCount="6">
    <brk id="21" max="33" man="1"/>
    <brk id="29" max="33" man="1"/>
    <brk id="71" max="16383" man="1"/>
    <brk id="131" max="16383" man="1"/>
    <brk id="131" max="16383" man="1"/>
    <brk id="13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项目计划（资金安排）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2025-11-17T11:52:00Z</dcterms:created>
  <dcterms:modified xsi:type="dcterms:W3CDTF">2026-01-08T08:34:53Z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